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32" i="1" l="1"/>
  <c r="M48" i="1"/>
  <c r="I48" i="1"/>
  <c r="E48" i="1"/>
  <c r="M47" i="1"/>
  <c r="I47" i="1"/>
  <c r="E47" i="1"/>
  <c r="M46" i="1"/>
  <c r="I46" i="1"/>
  <c r="G46" i="1"/>
  <c r="E46" i="1"/>
  <c r="F46" i="1" s="1"/>
  <c r="O45" i="1"/>
  <c r="M45" i="1"/>
  <c r="N45" i="1" s="1"/>
  <c r="K45" i="1"/>
  <c r="I45" i="1"/>
  <c r="J45" i="1" s="1"/>
  <c r="G45" i="1"/>
  <c r="F45" i="1"/>
  <c r="E45" i="1"/>
  <c r="M44" i="1"/>
  <c r="N44" i="1" s="1"/>
  <c r="L44" i="1"/>
  <c r="O44" i="1" s="1"/>
  <c r="I44" i="1"/>
  <c r="K44" i="1" s="1"/>
  <c r="H44" i="1"/>
  <c r="E44" i="1"/>
  <c r="F44" i="1" s="1"/>
  <c r="D44" i="1"/>
  <c r="G44" i="1" s="1"/>
  <c r="C44" i="1"/>
  <c r="O43" i="1"/>
  <c r="N43" i="1"/>
  <c r="M43" i="1"/>
  <c r="I43" i="1"/>
  <c r="K43" i="1" s="1"/>
  <c r="G43" i="1"/>
  <c r="E43" i="1"/>
  <c r="F43" i="1" s="1"/>
  <c r="O42" i="1"/>
  <c r="N42" i="1"/>
  <c r="M42" i="1"/>
  <c r="K42" i="1"/>
  <c r="J42" i="1"/>
  <c r="I42" i="1"/>
  <c r="G42" i="1"/>
  <c r="E42" i="1"/>
  <c r="F42" i="1" s="1"/>
  <c r="O41" i="1"/>
  <c r="M41" i="1"/>
  <c r="N41" i="1" s="1"/>
  <c r="K41" i="1"/>
  <c r="J41" i="1"/>
  <c r="I41" i="1"/>
  <c r="G41" i="1"/>
  <c r="F41" i="1"/>
  <c r="E41" i="1"/>
  <c r="M40" i="1"/>
  <c r="N40" i="1" s="1"/>
  <c r="L40" i="1"/>
  <c r="O40" i="1" s="1"/>
  <c r="I40" i="1"/>
  <c r="K40" i="1" s="1"/>
  <c r="H40" i="1"/>
  <c r="E40" i="1"/>
  <c r="F40" i="1" s="1"/>
  <c r="D40" i="1"/>
  <c r="G40" i="1" s="1"/>
  <c r="C40" i="1"/>
  <c r="M39" i="1"/>
  <c r="I39" i="1"/>
  <c r="G39" i="1"/>
  <c r="E39" i="1"/>
  <c r="F39" i="1" s="1"/>
  <c r="M38" i="1"/>
  <c r="L38" i="1"/>
  <c r="H38" i="1"/>
  <c r="I38" i="1" s="1"/>
  <c r="D38" i="1"/>
  <c r="E38" i="1" s="1"/>
  <c r="F38" i="1" s="1"/>
  <c r="C38" i="1"/>
  <c r="G38" i="1" s="1"/>
  <c r="O37" i="1"/>
  <c r="M37" i="1"/>
  <c r="N37" i="1" s="1"/>
  <c r="K37" i="1"/>
  <c r="J37" i="1"/>
  <c r="I37" i="1"/>
  <c r="G37" i="1"/>
  <c r="F37" i="1"/>
  <c r="E37" i="1"/>
  <c r="O36" i="1"/>
  <c r="M36" i="1"/>
  <c r="N36" i="1" s="1"/>
  <c r="I36" i="1"/>
  <c r="K36" i="1" s="1"/>
  <c r="G36" i="1"/>
  <c r="F36" i="1"/>
  <c r="E36" i="1"/>
  <c r="O35" i="1"/>
  <c r="N35" i="1"/>
  <c r="M35" i="1"/>
  <c r="L35" i="1"/>
  <c r="K35" i="1"/>
  <c r="J35" i="1"/>
  <c r="I35" i="1"/>
  <c r="H35" i="1"/>
  <c r="D35" i="1"/>
  <c r="C35" i="1"/>
  <c r="E35" i="1" s="1"/>
  <c r="F35" i="1" s="1"/>
  <c r="O34" i="1"/>
  <c r="M34" i="1"/>
  <c r="N34" i="1" s="1"/>
  <c r="K34" i="1"/>
  <c r="J34" i="1"/>
  <c r="I34" i="1"/>
  <c r="G34" i="1"/>
  <c r="E34" i="1"/>
  <c r="F34" i="1" s="1"/>
  <c r="O33" i="1"/>
  <c r="M33" i="1"/>
  <c r="N33" i="1" s="1"/>
  <c r="K33" i="1"/>
  <c r="I33" i="1"/>
  <c r="J33" i="1" s="1"/>
  <c r="G33" i="1"/>
  <c r="F33" i="1"/>
  <c r="E33" i="1"/>
  <c r="O32" i="1"/>
  <c r="M32" i="1"/>
  <c r="N32" i="1" s="1"/>
  <c r="I32" i="1"/>
  <c r="K32" i="1" s="1"/>
  <c r="G32" i="1"/>
  <c r="E32" i="1"/>
  <c r="O31" i="1"/>
  <c r="N31" i="1"/>
  <c r="M31" i="1"/>
  <c r="I31" i="1"/>
  <c r="K31" i="1" s="1"/>
  <c r="G31" i="1"/>
  <c r="E31" i="1"/>
  <c r="F31" i="1" s="1"/>
  <c r="O30" i="1"/>
  <c r="M30" i="1"/>
  <c r="N30" i="1" s="1"/>
  <c r="K30" i="1"/>
  <c r="J30" i="1"/>
  <c r="I30" i="1"/>
  <c r="G30" i="1"/>
  <c r="E30" i="1"/>
  <c r="F30" i="1" s="1"/>
  <c r="L29" i="1"/>
  <c r="O29" i="1" s="1"/>
  <c r="H29" i="1"/>
  <c r="H49" i="1" s="1"/>
  <c r="D29" i="1"/>
  <c r="G29" i="1" s="1"/>
  <c r="C29" i="1"/>
  <c r="O28" i="1"/>
  <c r="M28" i="1"/>
  <c r="N28" i="1" s="1"/>
  <c r="I28" i="1"/>
  <c r="K28" i="1" s="1"/>
  <c r="G28" i="1"/>
  <c r="F28" i="1"/>
  <c r="E28" i="1"/>
  <c r="O27" i="1"/>
  <c r="N27" i="1"/>
  <c r="M27" i="1"/>
  <c r="I27" i="1"/>
  <c r="K27" i="1" s="1"/>
  <c r="G27" i="1"/>
  <c r="E27" i="1"/>
  <c r="F27" i="1" s="1"/>
  <c r="O26" i="1"/>
  <c r="N26" i="1"/>
  <c r="M26" i="1"/>
  <c r="K26" i="1"/>
  <c r="J26" i="1"/>
  <c r="I26" i="1"/>
  <c r="G26" i="1"/>
  <c r="E26" i="1"/>
  <c r="F26" i="1" s="1"/>
  <c r="O25" i="1"/>
  <c r="M25" i="1"/>
  <c r="N25" i="1" s="1"/>
  <c r="K25" i="1"/>
  <c r="J25" i="1"/>
  <c r="I25" i="1"/>
  <c r="G25" i="1"/>
  <c r="F25" i="1"/>
  <c r="E25" i="1"/>
  <c r="M24" i="1"/>
  <c r="N24" i="1" s="1"/>
  <c r="L24" i="1"/>
  <c r="O24" i="1" s="1"/>
  <c r="I24" i="1"/>
  <c r="J24" i="1" s="1"/>
  <c r="H24" i="1"/>
  <c r="E24" i="1"/>
  <c r="F24" i="1" s="1"/>
  <c r="D24" i="1"/>
  <c r="G24" i="1" s="1"/>
  <c r="C24" i="1"/>
  <c r="O23" i="1"/>
  <c r="N23" i="1"/>
  <c r="M23" i="1"/>
  <c r="I23" i="1"/>
  <c r="K23" i="1" s="1"/>
  <c r="G23" i="1"/>
  <c r="E23" i="1"/>
  <c r="F23" i="1" s="1"/>
  <c r="O22" i="1"/>
  <c r="N22" i="1"/>
  <c r="M22" i="1"/>
  <c r="K22" i="1"/>
  <c r="J22" i="1"/>
  <c r="I22" i="1"/>
  <c r="G22" i="1"/>
  <c r="E22" i="1"/>
  <c r="F22" i="1" s="1"/>
  <c r="O21" i="1"/>
  <c r="M21" i="1"/>
  <c r="N21" i="1" s="1"/>
  <c r="K21" i="1"/>
  <c r="J21" i="1"/>
  <c r="I21" i="1"/>
  <c r="G21" i="1"/>
  <c r="F21" i="1"/>
  <c r="E21" i="1"/>
  <c r="O20" i="1"/>
  <c r="M20" i="1"/>
  <c r="N20" i="1" s="1"/>
  <c r="I20" i="1"/>
  <c r="K20" i="1" s="1"/>
  <c r="G20" i="1"/>
  <c r="F20" i="1"/>
  <c r="E20" i="1"/>
  <c r="O19" i="1"/>
  <c r="N19" i="1"/>
  <c r="M19" i="1"/>
  <c r="L19" i="1"/>
  <c r="K19" i="1"/>
  <c r="J19" i="1"/>
  <c r="I19" i="1"/>
  <c r="H19" i="1"/>
  <c r="D19" i="1"/>
  <c r="C19" i="1"/>
  <c r="E19" i="1" s="1"/>
  <c r="F19" i="1" s="1"/>
  <c r="O18" i="1"/>
  <c r="N18" i="1"/>
  <c r="M18" i="1"/>
  <c r="K18" i="1"/>
  <c r="J18" i="1"/>
  <c r="I18" i="1"/>
  <c r="G18" i="1"/>
  <c r="E18" i="1"/>
  <c r="F18" i="1" s="1"/>
  <c r="O17" i="1"/>
  <c r="M17" i="1"/>
  <c r="N17" i="1" s="1"/>
  <c r="K17" i="1"/>
  <c r="J17" i="1"/>
  <c r="I17" i="1"/>
  <c r="G17" i="1"/>
  <c r="F17" i="1"/>
  <c r="E17" i="1"/>
  <c r="O16" i="1"/>
  <c r="M16" i="1"/>
  <c r="N16" i="1" s="1"/>
  <c r="I16" i="1"/>
  <c r="K16" i="1" s="1"/>
  <c r="G16" i="1"/>
  <c r="E16" i="1"/>
  <c r="F16" i="1" s="1"/>
  <c r="O15" i="1"/>
  <c r="L15" i="1"/>
  <c r="M15" i="1" s="1"/>
  <c r="N15" i="1" s="1"/>
  <c r="H15" i="1"/>
  <c r="I15" i="1" s="1"/>
  <c r="D15" i="1"/>
  <c r="E15" i="1" s="1"/>
  <c r="F15" i="1" s="1"/>
  <c r="C15" i="1"/>
  <c r="G15" i="1" s="1"/>
  <c r="O14" i="1"/>
  <c r="M14" i="1"/>
  <c r="N14" i="1" s="1"/>
  <c r="K14" i="1"/>
  <c r="J14" i="1"/>
  <c r="I14" i="1"/>
  <c r="G14" i="1"/>
  <c r="E14" i="1"/>
  <c r="F14" i="1" s="1"/>
  <c r="O13" i="1"/>
  <c r="M13" i="1"/>
  <c r="N13" i="1" s="1"/>
  <c r="K13" i="1"/>
  <c r="I13" i="1"/>
  <c r="J13" i="1" s="1"/>
  <c r="E13" i="1"/>
  <c r="M12" i="1"/>
  <c r="I12" i="1"/>
  <c r="G12" i="1"/>
  <c r="E12" i="1"/>
  <c r="F12" i="1" s="1"/>
  <c r="O11" i="1"/>
  <c r="M11" i="1"/>
  <c r="N11" i="1" s="1"/>
  <c r="K11" i="1"/>
  <c r="I11" i="1"/>
  <c r="J11" i="1" s="1"/>
  <c r="G11" i="1"/>
  <c r="F11" i="1"/>
  <c r="E11" i="1"/>
  <c r="M10" i="1"/>
  <c r="I10" i="1"/>
  <c r="G10" i="1"/>
  <c r="E10" i="1"/>
  <c r="F10" i="1" s="1"/>
  <c r="O9" i="1"/>
  <c r="N9" i="1"/>
  <c r="M9" i="1"/>
  <c r="I9" i="1"/>
  <c r="K9" i="1" s="1"/>
  <c r="G9" i="1"/>
  <c r="E9" i="1"/>
  <c r="F9" i="1" s="1"/>
  <c r="O8" i="1"/>
  <c r="N8" i="1"/>
  <c r="M8" i="1"/>
  <c r="K8" i="1"/>
  <c r="J8" i="1"/>
  <c r="I8" i="1"/>
  <c r="G8" i="1"/>
  <c r="E8" i="1"/>
  <c r="F8" i="1" s="1"/>
  <c r="O7" i="1"/>
  <c r="M7" i="1"/>
  <c r="N7" i="1" s="1"/>
  <c r="K7" i="1"/>
  <c r="J7" i="1"/>
  <c r="I7" i="1"/>
  <c r="G7" i="1"/>
  <c r="F7" i="1"/>
  <c r="E7" i="1"/>
  <c r="M6" i="1"/>
  <c r="L6" i="1"/>
  <c r="O6" i="1" s="1"/>
  <c r="I6" i="1"/>
  <c r="H6" i="1"/>
  <c r="E6" i="1"/>
  <c r="D6" i="1"/>
  <c r="G6" i="1" s="1"/>
  <c r="C6" i="1"/>
  <c r="C49" i="1" s="1"/>
  <c r="M49" i="1" l="1"/>
  <c r="N49" i="1" s="1"/>
  <c r="K15" i="1"/>
  <c r="J15" i="1"/>
  <c r="D49" i="1"/>
  <c r="G49" i="1" s="1"/>
  <c r="L49" i="1"/>
  <c r="O49" i="1" s="1"/>
  <c r="N6" i="1"/>
  <c r="J9" i="1"/>
  <c r="G19" i="1"/>
  <c r="J23" i="1"/>
  <c r="J27" i="1"/>
  <c r="I29" i="1"/>
  <c r="J31" i="1"/>
  <c r="J40" i="1"/>
  <c r="J43" i="1"/>
  <c r="J44" i="1"/>
  <c r="K6" i="1"/>
  <c r="J16" i="1"/>
  <c r="J20" i="1"/>
  <c r="K24" i="1"/>
  <c r="J28" i="1"/>
  <c r="J32" i="1"/>
  <c r="J36" i="1"/>
  <c r="F6" i="1"/>
  <c r="J6" i="1"/>
  <c r="E29" i="1"/>
  <c r="F29" i="1" s="1"/>
  <c r="M29" i="1"/>
  <c r="N29" i="1" s="1"/>
  <c r="G35" i="1"/>
  <c r="K29" i="1" l="1"/>
  <c r="J29" i="1"/>
  <c r="I49" i="1"/>
  <c r="E49" i="1"/>
  <c r="F49" i="1" s="1"/>
  <c r="K49" i="1" l="1"/>
  <c r="J49" i="1"/>
</calcChain>
</file>

<file path=xl/sharedStrings.xml><?xml version="1.0" encoding="utf-8"?>
<sst xmlns="http://schemas.openxmlformats.org/spreadsheetml/2006/main" count="98" uniqueCount="92">
  <si>
    <t>Код</t>
  </si>
  <si>
    <t>Наименование разделов и подразделов</t>
  </si>
  <si>
    <t>отклонение 2017 к 2016</t>
  </si>
  <si>
    <t>темп роста (%)</t>
  </si>
  <si>
    <t>отклонение 2018 к 2017</t>
  </si>
  <si>
    <t>отклонение 2019 к 2018</t>
  </si>
  <si>
    <t>%</t>
  </si>
  <si>
    <t>0100</t>
  </si>
  <si>
    <t xml:space="preserve">Общегосударственные вопросы    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</si>
  <si>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</si>
  <si>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</si>
  <si>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</si>
  <si>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</si>
  <si>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</si>
  <si>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</si>
  <si>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</si>
  <si>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</si>
  <si>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</si>
  <si>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 органов, налоговых и таможенных органов и органов финансового (финансово-бюджетного) надзора.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</si>
  <si>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</si>
  <si>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</si>
  <si>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</si>
  <si>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</si>
  <si>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</si>
  <si>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 xml:space="preserve">Другие общегосударственные вопросы 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</si>
  <si>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</si>
  <si>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</si>
  <si>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</si>
  <si>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</si>
  <si>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</si>
  <si>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</si>
  <si>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</si>
  <si>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</si>
  <si>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</si>
  <si>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</si>
  <si>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</si>
  <si>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</si>
  <si>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</si>
  <si>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</si>
  <si>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</si>
  <si>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</si>
  <si>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</si>
  <si>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</si>
  <si>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</si>
  <si>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</si>
  <si>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</si>
  <si>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</si>
  <si>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</si>
  <si>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</si>
  <si>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</si>
  <si>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</si>
  <si>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</si>
  <si>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</si>
  <si>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</si>
  <si>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</si>
  <si>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</si>
  <si>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</si>
  <si>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</si>
  <si>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</si>
  <si>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</si>
  <si>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</si>
  <si>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</si>
  <si>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Молодёжная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</si>
  <si>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</si>
  <si>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</si>
  <si>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</si>
  <si>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</si>
  <si>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</si>
  <si>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</si>
  <si>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</si>
  <si>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 xml:space="preserve">Другие вопросы в области культуры, кинематографии </t>
  </si>
  <si>
    <t>0900</t>
  </si>
  <si>
    <t>Здравоохранение</t>
  </si>
  <si>
    <t>0909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</si>
  <si>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</si>
  <si>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</si>
  <si>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</si>
  <si>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</si>
  <si>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</si>
  <si>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 xml:space="preserve">Физическая культура и спорт </t>
  </si>
  <si>
    <t>Массовый спорт</t>
  </si>
  <si>
    <t>Спорт высших достижений</t>
  </si>
  <si>
    <t>Условно утвержденные расходы</t>
  </si>
  <si>
    <t>ИТОГО РАСХОДОВ</t>
  </si>
  <si>
    <t>Приложение 2 к Заключению Контрольно-счетной палаты Сорочинского горолского округа</t>
  </si>
  <si>
    <t>Анализ изменения параметров расходов бюджета городского округа в 2016-2019 годах по разделам и подразделам классификации расходов бюджета Сорочинского городского округа</t>
  </si>
  <si>
    <t>2016 год (ожидаемое тыс.руб.)</t>
  </si>
  <si>
    <t>2017 год (тыс.руб.)</t>
  </si>
  <si>
    <t>сумма (тыс.руб.)</t>
  </si>
  <si>
    <t>2018 год (тыс. руб.)</t>
  </si>
  <si>
    <t>сумма (тыс. руб.)</t>
  </si>
  <si>
    <t>2019 год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</si>
</sst>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164" fontId="1" fillId="0" borderId="6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/>
    <xf numFmtId="0" fontId="2" fillId="0" borderId="5" xfId="0" applyFont="1" applyBorder="1" applyAlignment="1">
      <alignment horizontal="left" wrapText="1"/>
    </xf>
    <xf numFmtId="164" fontId="2" fillId="0" borderId="4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2" fillId="0" borderId="6" xfId="0" applyNumberFormat="1" applyFont="1" applyBorder="1"/>
    <xf numFmtId="0" fontId="2" fillId="0" borderId="7" xfId="0" applyFont="1" applyBorder="1"/>
    <xf numFmtId="16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0" fontId="1" fillId="0" borderId="6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/>
    <xf numFmtId="164" fontId="1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topLeftCell="A26" workbookViewId="0">
      <selection sqref="A1:O49"/>
    </sheetView>
  </sheetViews>
  <sheetFormatPr defaultRowHeight="15" x14ac:dyDescent="0.25"/>
  <cols>
    <col min="1" max="1" width="6.140625" customWidth="1"/>
    <col min="2" max="2" width="35.42578125" customWidth="1"/>
    <col min="3" max="3" width="14.42578125" customWidth="1"/>
    <col min="4" max="4" width="13.85546875" style="1" customWidth="1"/>
    <col min="5" max="5" width="13.42578125" style="1" customWidth="1"/>
    <col min="6" max="6" width="9.140625" style="1" customWidth="1"/>
    <col min="7" max="7" width="8.85546875" style="1" customWidth="1"/>
    <col min="8" max="9" width="13.85546875" style="1" customWidth="1"/>
    <col min="10" max="10" width="10.42578125" style="1" customWidth="1"/>
    <col min="11" max="11" width="9" style="1" customWidth="1"/>
    <col min="12" max="12" width="13.85546875" style="1" customWidth="1"/>
    <col min="13" max="13" width="12.140625" customWidth="1"/>
    <col min="14" max="14" width="10" customWidth="1"/>
    <col min="257" max="257" width="14" customWidth="1"/>
    <col min="258" max="258" width="35.42578125" customWidth="1"/>
    <col min="259" max="259" width="15.42578125" customWidth="1"/>
    <col min="260" max="260" width="13.85546875" customWidth="1"/>
    <col min="261" max="261" width="13.42578125" customWidth="1"/>
    <col min="262" max="262" width="9.140625" customWidth="1"/>
    <col min="263" max="263" width="8.85546875" customWidth="1"/>
    <col min="264" max="265" width="13.85546875" customWidth="1"/>
    <col min="266" max="266" width="10.42578125" customWidth="1"/>
    <col min="267" max="267" width="9" customWidth="1"/>
    <col min="268" max="268" width="13.85546875" customWidth="1"/>
    <col min="269" max="269" width="12.140625" customWidth="1"/>
    <col min="270" max="270" width="10" customWidth="1"/>
    <col min="513" max="513" width="14" customWidth="1"/>
    <col min="514" max="514" width="35.42578125" customWidth="1"/>
    <col min="515" max="515" width="15.42578125" customWidth="1"/>
    <col min="516" max="516" width="13.85546875" customWidth="1"/>
    <col min="517" max="517" width="13.42578125" customWidth="1"/>
    <col min="518" max="518" width="9.140625" customWidth="1"/>
    <col min="519" max="519" width="8.85546875" customWidth="1"/>
    <col min="520" max="521" width="13.85546875" customWidth="1"/>
    <col min="522" max="522" width="10.42578125" customWidth="1"/>
    <col min="523" max="523" width="9" customWidth="1"/>
    <col min="524" max="524" width="13.85546875" customWidth="1"/>
    <col min="525" max="525" width="12.140625" customWidth="1"/>
    <col min="526" max="526" width="10" customWidth="1"/>
    <col min="769" max="769" width="14" customWidth="1"/>
    <col min="770" max="770" width="35.42578125" customWidth="1"/>
    <col min="771" max="771" width="15.42578125" customWidth="1"/>
    <col min="772" max="772" width="13.85546875" customWidth="1"/>
    <col min="773" max="773" width="13.42578125" customWidth="1"/>
    <col min="774" max="774" width="9.140625" customWidth="1"/>
    <col min="775" max="775" width="8.85546875" customWidth="1"/>
    <col min="776" max="777" width="13.85546875" customWidth="1"/>
    <col min="778" max="778" width="10.42578125" customWidth="1"/>
    <col min="779" max="779" width="9" customWidth="1"/>
    <col min="780" max="780" width="13.85546875" customWidth="1"/>
    <col min="781" max="781" width="12.140625" customWidth="1"/>
    <col min="782" max="782" width="10" customWidth="1"/>
    <col min="1025" max="1025" width="14" customWidth="1"/>
    <col min="1026" max="1026" width="35.42578125" customWidth="1"/>
    <col min="1027" max="1027" width="15.42578125" customWidth="1"/>
    <col min="1028" max="1028" width="13.85546875" customWidth="1"/>
    <col min="1029" max="1029" width="13.42578125" customWidth="1"/>
    <col min="1030" max="1030" width="9.140625" customWidth="1"/>
    <col min="1031" max="1031" width="8.85546875" customWidth="1"/>
    <col min="1032" max="1033" width="13.85546875" customWidth="1"/>
    <col min="1034" max="1034" width="10.42578125" customWidth="1"/>
    <col min="1035" max="1035" width="9" customWidth="1"/>
    <col min="1036" max="1036" width="13.85546875" customWidth="1"/>
    <col min="1037" max="1037" width="12.140625" customWidth="1"/>
    <col min="1038" max="1038" width="10" customWidth="1"/>
    <col min="1281" max="1281" width="14" customWidth="1"/>
    <col min="1282" max="1282" width="35.42578125" customWidth="1"/>
    <col min="1283" max="1283" width="15.42578125" customWidth="1"/>
    <col min="1284" max="1284" width="13.85546875" customWidth="1"/>
    <col min="1285" max="1285" width="13.42578125" customWidth="1"/>
    <col min="1286" max="1286" width="9.140625" customWidth="1"/>
    <col min="1287" max="1287" width="8.85546875" customWidth="1"/>
    <col min="1288" max="1289" width="13.85546875" customWidth="1"/>
    <col min="1290" max="1290" width="10.42578125" customWidth="1"/>
    <col min="1291" max="1291" width="9" customWidth="1"/>
    <col min="1292" max="1292" width="13.85546875" customWidth="1"/>
    <col min="1293" max="1293" width="12.140625" customWidth="1"/>
    <col min="1294" max="1294" width="10" customWidth="1"/>
    <col min="1537" max="1537" width="14" customWidth="1"/>
    <col min="1538" max="1538" width="35.42578125" customWidth="1"/>
    <col min="1539" max="1539" width="15.42578125" customWidth="1"/>
    <col min="1540" max="1540" width="13.85546875" customWidth="1"/>
    <col min="1541" max="1541" width="13.42578125" customWidth="1"/>
    <col min="1542" max="1542" width="9.140625" customWidth="1"/>
    <col min="1543" max="1543" width="8.85546875" customWidth="1"/>
    <col min="1544" max="1545" width="13.85546875" customWidth="1"/>
    <col min="1546" max="1546" width="10.42578125" customWidth="1"/>
    <col min="1547" max="1547" width="9" customWidth="1"/>
    <col min="1548" max="1548" width="13.85546875" customWidth="1"/>
    <col min="1549" max="1549" width="12.140625" customWidth="1"/>
    <col min="1550" max="1550" width="10" customWidth="1"/>
    <col min="1793" max="1793" width="14" customWidth="1"/>
    <col min="1794" max="1794" width="35.42578125" customWidth="1"/>
    <col min="1795" max="1795" width="15.42578125" customWidth="1"/>
    <col min="1796" max="1796" width="13.85546875" customWidth="1"/>
    <col min="1797" max="1797" width="13.42578125" customWidth="1"/>
    <col min="1798" max="1798" width="9.140625" customWidth="1"/>
    <col min="1799" max="1799" width="8.85546875" customWidth="1"/>
    <col min="1800" max="1801" width="13.85546875" customWidth="1"/>
    <col min="1802" max="1802" width="10.42578125" customWidth="1"/>
    <col min="1803" max="1803" width="9" customWidth="1"/>
    <col min="1804" max="1804" width="13.85546875" customWidth="1"/>
    <col min="1805" max="1805" width="12.140625" customWidth="1"/>
    <col min="1806" max="1806" width="10" customWidth="1"/>
    <col min="2049" max="2049" width="14" customWidth="1"/>
    <col min="2050" max="2050" width="35.42578125" customWidth="1"/>
    <col min="2051" max="2051" width="15.42578125" customWidth="1"/>
    <col min="2052" max="2052" width="13.85546875" customWidth="1"/>
    <col min="2053" max="2053" width="13.42578125" customWidth="1"/>
    <col min="2054" max="2054" width="9.140625" customWidth="1"/>
    <col min="2055" max="2055" width="8.85546875" customWidth="1"/>
    <col min="2056" max="2057" width="13.85546875" customWidth="1"/>
    <col min="2058" max="2058" width="10.42578125" customWidth="1"/>
    <col min="2059" max="2059" width="9" customWidth="1"/>
    <col min="2060" max="2060" width="13.85546875" customWidth="1"/>
    <col min="2061" max="2061" width="12.140625" customWidth="1"/>
    <col min="2062" max="2062" width="10" customWidth="1"/>
    <col min="2305" max="2305" width="14" customWidth="1"/>
    <col min="2306" max="2306" width="35.42578125" customWidth="1"/>
    <col min="2307" max="2307" width="15.42578125" customWidth="1"/>
    <col min="2308" max="2308" width="13.85546875" customWidth="1"/>
    <col min="2309" max="2309" width="13.42578125" customWidth="1"/>
    <col min="2310" max="2310" width="9.140625" customWidth="1"/>
    <col min="2311" max="2311" width="8.85546875" customWidth="1"/>
    <col min="2312" max="2313" width="13.85546875" customWidth="1"/>
    <col min="2314" max="2314" width="10.42578125" customWidth="1"/>
    <col min="2315" max="2315" width="9" customWidth="1"/>
    <col min="2316" max="2316" width="13.85546875" customWidth="1"/>
    <col min="2317" max="2317" width="12.140625" customWidth="1"/>
    <col min="2318" max="2318" width="10" customWidth="1"/>
    <col min="2561" max="2561" width="14" customWidth="1"/>
    <col min="2562" max="2562" width="35.42578125" customWidth="1"/>
    <col min="2563" max="2563" width="15.42578125" customWidth="1"/>
    <col min="2564" max="2564" width="13.85546875" customWidth="1"/>
    <col min="2565" max="2565" width="13.42578125" customWidth="1"/>
    <col min="2566" max="2566" width="9.140625" customWidth="1"/>
    <col min="2567" max="2567" width="8.85546875" customWidth="1"/>
    <col min="2568" max="2569" width="13.85546875" customWidth="1"/>
    <col min="2570" max="2570" width="10.42578125" customWidth="1"/>
    <col min="2571" max="2571" width="9" customWidth="1"/>
    <col min="2572" max="2572" width="13.85546875" customWidth="1"/>
    <col min="2573" max="2573" width="12.140625" customWidth="1"/>
    <col min="2574" max="2574" width="10" customWidth="1"/>
    <col min="2817" max="2817" width="14" customWidth="1"/>
    <col min="2818" max="2818" width="35.42578125" customWidth="1"/>
    <col min="2819" max="2819" width="15.42578125" customWidth="1"/>
    <col min="2820" max="2820" width="13.85546875" customWidth="1"/>
    <col min="2821" max="2821" width="13.42578125" customWidth="1"/>
    <col min="2822" max="2822" width="9.140625" customWidth="1"/>
    <col min="2823" max="2823" width="8.85546875" customWidth="1"/>
    <col min="2824" max="2825" width="13.85546875" customWidth="1"/>
    <col min="2826" max="2826" width="10.42578125" customWidth="1"/>
    <col min="2827" max="2827" width="9" customWidth="1"/>
    <col min="2828" max="2828" width="13.85546875" customWidth="1"/>
    <col min="2829" max="2829" width="12.140625" customWidth="1"/>
    <col min="2830" max="2830" width="10" customWidth="1"/>
    <col min="3073" max="3073" width="14" customWidth="1"/>
    <col min="3074" max="3074" width="35.42578125" customWidth="1"/>
    <col min="3075" max="3075" width="15.42578125" customWidth="1"/>
    <col min="3076" max="3076" width="13.85546875" customWidth="1"/>
    <col min="3077" max="3077" width="13.42578125" customWidth="1"/>
    <col min="3078" max="3078" width="9.140625" customWidth="1"/>
    <col min="3079" max="3079" width="8.85546875" customWidth="1"/>
    <col min="3080" max="3081" width="13.85546875" customWidth="1"/>
    <col min="3082" max="3082" width="10.42578125" customWidth="1"/>
    <col min="3083" max="3083" width="9" customWidth="1"/>
    <col min="3084" max="3084" width="13.85546875" customWidth="1"/>
    <col min="3085" max="3085" width="12.140625" customWidth="1"/>
    <col min="3086" max="3086" width="10" customWidth="1"/>
    <col min="3329" max="3329" width="14" customWidth="1"/>
    <col min="3330" max="3330" width="35.42578125" customWidth="1"/>
    <col min="3331" max="3331" width="15.42578125" customWidth="1"/>
    <col min="3332" max="3332" width="13.85546875" customWidth="1"/>
    <col min="3333" max="3333" width="13.42578125" customWidth="1"/>
    <col min="3334" max="3334" width="9.140625" customWidth="1"/>
    <col min="3335" max="3335" width="8.85546875" customWidth="1"/>
    <col min="3336" max="3337" width="13.85546875" customWidth="1"/>
    <col min="3338" max="3338" width="10.42578125" customWidth="1"/>
    <col min="3339" max="3339" width="9" customWidth="1"/>
    <col min="3340" max="3340" width="13.85546875" customWidth="1"/>
    <col min="3341" max="3341" width="12.140625" customWidth="1"/>
    <col min="3342" max="3342" width="10" customWidth="1"/>
    <col min="3585" max="3585" width="14" customWidth="1"/>
    <col min="3586" max="3586" width="35.42578125" customWidth="1"/>
    <col min="3587" max="3587" width="15.42578125" customWidth="1"/>
    <col min="3588" max="3588" width="13.85546875" customWidth="1"/>
    <col min="3589" max="3589" width="13.42578125" customWidth="1"/>
    <col min="3590" max="3590" width="9.140625" customWidth="1"/>
    <col min="3591" max="3591" width="8.85546875" customWidth="1"/>
    <col min="3592" max="3593" width="13.85546875" customWidth="1"/>
    <col min="3594" max="3594" width="10.42578125" customWidth="1"/>
    <col min="3595" max="3595" width="9" customWidth="1"/>
    <col min="3596" max="3596" width="13.85546875" customWidth="1"/>
    <col min="3597" max="3597" width="12.140625" customWidth="1"/>
    <col min="3598" max="3598" width="10" customWidth="1"/>
    <col min="3841" max="3841" width="14" customWidth="1"/>
    <col min="3842" max="3842" width="35.42578125" customWidth="1"/>
    <col min="3843" max="3843" width="15.42578125" customWidth="1"/>
    <col min="3844" max="3844" width="13.85546875" customWidth="1"/>
    <col min="3845" max="3845" width="13.42578125" customWidth="1"/>
    <col min="3846" max="3846" width="9.140625" customWidth="1"/>
    <col min="3847" max="3847" width="8.85546875" customWidth="1"/>
    <col min="3848" max="3849" width="13.85546875" customWidth="1"/>
    <col min="3850" max="3850" width="10.42578125" customWidth="1"/>
    <col min="3851" max="3851" width="9" customWidth="1"/>
    <col min="3852" max="3852" width="13.85546875" customWidth="1"/>
    <col min="3853" max="3853" width="12.140625" customWidth="1"/>
    <col min="3854" max="3854" width="10" customWidth="1"/>
    <col min="4097" max="4097" width="14" customWidth="1"/>
    <col min="4098" max="4098" width="35.42578125" customWidth="1"/>
    <col min="4099" max="4099" width="15.42578125" customWidth="1"/>
    <col min="4100" max="4100" width="13.85546875" customWidth="1"/>
    <col min="4101" max="4101" width="13.42578125" customWidth="1"/>
    <col min="4102" max="4102" width="9.140625" customWidth="1"/>
    <col min="4103" max="4103" width="8.85546875" customWidth="1"/>
    <col min="4104" max="4105" width="13.85546875" customWidth="1"/>
    <col min="4106" max="4106" width="10.42578125" customWidth="1"/>
    <col min="4107" max="4107" width="9" customWidth="1"/>
    <col min="4108" max="4108" width="13.85546875" customWidth="1"/>
    <col min="4109" max="4109" width="12.140625" customWidth="1"/>
    <col min="4110" max="4110" width="10" customWidth="1"/>
    <col min="4353" max="4353" width="14" customWidth="1"/>
    <col min="4354" max="4354" width="35.42578125" customWidth="1"/>
    <col min="4355" max="4355" width="15.42578125" customWidth="1"/>
    <col min="4356" max="4356" width="13.85546875" customWidth="1"/>
    <col min="4357" max="4357" width="13.42578125" customWidth="1"/>
    <col min="4358" max="4358" width="9.140625" customWidth="1"/>
    <col min="4359" max="4359" width="8.85546875" customWidth="1"/>
    <col min="4360" max="4361" width="13.85546875" customWidth="1"/>
    <col min="4362" max="4362" width="10.42578125" customWidth="1"/>
    <col min="4363" max="4363" width="9" customWidth="1"/>
    <col min="4364" max="4364" width="13.85546875" customWidth="1"/>
    <col min="4365" max="4365" width="12.140625" customWidth="1"/>
    <col min="4366" max="4366" width="10" customWidth="1"/>
    <col min="4609" max="4609" width="14" customWidth="1"/>
    <col min="4610" max="4610" width="35.42578125" customWidth="1"/>
    <col min="4611" max="4611" width="15.42578125" customWidth="1"/>
    <col min="4612" max="4612" width="13.85546875" customWidth="1"/>
    <col min="4613" max="4613" width="13.42578125" customWidth="1"/>
    <col min="4614" max="4614" width="9.140625" customWidth="1"/>
    <col min="4615" max="4615" width="8.85546875" customWidth="1"/>
    <col min="4616" max="4617" width="13.85546875" customWidth="1"/>
    <col min="4618" max="4618" width="10.42578125" customWidth="1"/>
    <col min="4619" max="4619" width="9" customWidth="1"/>
    <col min="4620" max="4620" width="13.85546875" customWidth="1"/>
    <col min="4621" max="4621" width="12.140625" customWidth="1"/>
    <col min="4622" max="4622" width="10" customWidth="1"/>
    <col min="4865" max="4865" width="14" customWidth="1"/>
    <col min="4866" max="4866" width="35.42578125" customWidth="1"/>
    <col min="4867" max="4867" width="15.42578125" customWidth="1"/>
    <col min="4868" max="4868" width="13.85546875" customWidth="1"/>
    <col min="4869" max="4869" width="13.42578125" customWidth="1"/>
    <col min="4870" max="4870" width="9.140625" customWidth="1"/>
    <col min="4871" max="4871" width="8.85546875" customWidth="1"/>
    <col min="4872" max="4873" width="13.85546875" customWidth="1"/>
    <col min="4874" max="4874" width="10.42578125" customWidth="1"/>
    <col min="4875" max="4875" width="9" customWidth="1"/>
    <col min="4876" max="4876" width="13.85546875" customWidth="1"/>
    <col min="4877" max="4877" width="12.140625" customWidth="1"/>
    <col min="4878" max="4878" width="10" customWidth="1"/>
    <col min="5121" max="5121" width="14" customWidth="1"/>
    <col min="5122" max="5122" width="35.42578125" customWidth="1"/>
    <col min="5123" max="5123" width="15.42578125" customWidth="1"/>
    <col min="5124" max="5124" width="13.85546875" customWidth="1"/>
    <col min="5125" max="5125" width="13.42578125" customWidth="1"/>
    <col min="5126" max="5126" width="9.140625" customWidth="1"/>
    <col min="5127" max="5127" width="8.85546875" customWidth="1"/>
    <col min="5128" max="5129" width="13.85546875" customWidth="1"/>
    <col min="5130" max="5130" width="10.42578125" customWidth="1"/>
    <col min="5131" max="5131" width="9" customWidth="1"/>
    <col min="5132" max="5132" width="13.85546875" customWidth="1"/>
    <col min="5133" max="5133" width="12.140625" customWidth="1"/>
    <col min="5134" max="5134" width="10" customWidth="1"/>
    <col min="5377" max="5377" width="14" customWidth="1"/>
    <col min="5378" max="5378" width="35.42578125" customWidth="1"/>
    <col min="5379" max="5379" width="15.42578125" customWidth="1"/>
    <col min="5380" max="5380" width="13.85546875" customWidth="1"/>
    <col min="5381" max="5381" width="13.42578125" customWidth="1"/>
    <col min="5382" max="5382" width="9.140625" customWidth="1"/>
    <col min="5383" max="5383" width="8.85546875" customWidth="1"/>
    <col min="5384" max="5385" width="13.85546875" customWidth="1"/>
    <col min="5386" max="5386" width="10.42578125" customWidth="1"/>
    <col min="5387" max="5387" width="9" customWidth="1"/>
    <col min="5388" max="5388" width="13.85546875" customWidth="1"/>
    <col min="5389" max="5389" width="12.140625" customWidth="1"/>
    <col min="5390" max="5390" width="10" customWidth="1"/>
    <col min="5633" max="5633" width="14" customWidth="1"/>
    <col min="5634" max="5634" width="35.42578125" customWidth="1"/>
    <col min="5635" max="5635" width="15.42578125" customWidth="1"/>
    <col min="5636" max="5636" width="13.85546875" customWidth="1"/>
    <col min="5637" max="5637" width="13.42578125" customWidth="1"/>
    <col min="5638" max="5638" width="9.140625" customWidth="1"/>
    <col min="5639" max="5639" width="8.85546875" customWidth="1"/>
    <col min="5640" max="5641" width="13.85546875" customWidth="1"/>
    <col min="5642" max="5642" width="10.42578125" customWidth="1"/>
    <col min="5643" max="5643" width="9" customWidth="1"/>
    <col min="5644" max="5644" width="13.85546875" customWidth="1"/>
    <col min="5645" max="5645" width="12.140625" customWidth="1"/>
    <col min="5646" max="5646" width="10" customWidth="1"/>
    <col min="5889" max="5889" width="14" customWidth="1"/>
    <col min="5890" max="5890" width="35.42578125" customWidth="1"/>
    <col min="5891" max="5891" width="15.42578125" customWidth="1"/>
    <col min="5892" max="5892" width="13.85546875" customWidth="1"/>
    <col min="5893" max="5893" width="13.42578125" customWidth="1"/>
    <col min="5894" max="5894" width="9.140625" customWidth="1"/>
    <col min="5895" max="5895" width="8.85546875" customWidth="1"/>
    <col min="5896" max="5897" width="13.85546875" customWidth="1"/>
    <col min="5898" max="5898" width="10.42578125" customWidth="1"/>
    <col min="5899" max="5899" width="9" customWidth="1"/>
    <col min="5900" max="5900" width="13.85546875" customWidth="1"/>
    <col min="5901" max="5901" width="12.140625" customWidth="1"/>
    <col min="5902" max="5902" width="10" customWidth="1"/>
    <col min="6145" max="6145" width="14" customWidth="1"/>
    <col min="6146" max="6146" width="35.42578125" customWidth="1"/>
    <col min="6147" max="6147" width="15.42578125" customWidth="1"/>
    <col min="6148" max="6148" width="13.85546875" customWidth="1"/>
    <col min="6149" max="6149" width="13.42578125" customWidth="1"/>
    <col min="6150" max="6150" width="9.140625" customWidth="1"/>
    <col min="6151" max="6151" width="8.85546875" customWidth="1"/>
    <col min="6152" max="6153" width="13.85546875" customWidth="1"/>
    <col min="6154" max="6154" width="10.42578125" customWidth="1"/>
    <col min="6155" max="6155" width="9" customWidth="1"/>
    <col min="6156" max="6156" width="13.85546875" customWidth="1"/>
    <col min="6157" max="6157" width="12.140625" customWidth="1"/>
    <col min="6158" max="6158" width="10" customWidth="1"/>
    <col min="6401" max="6401" width="14" customWidth="1"/>
    <col min="6402" max="6402" width="35.42578125" customWidth="1"/>
    <col min="6403" max="6403" width="15.42578125" customWidth="1"/>
    <col min="6404" max="6404" width="13.85546875" customWidth="1"/>
    <col min="6405" max="6405" width="13.42578125" customWidth="1"/>
    <col min="6406" max="6406" width="9.140625" customWidth="1"/>
    <col min="6407" max="6407" width="8.85546875" customWidth="1"/>
    <col min="6408" max="6409" width="13.85546875" customWidth="1"/>
    <col min="6410" max="6410" width="10.42578125" customWidth="1"/>
    <col min="6411" max="6411" width="9" customWidth="1"/>
    <col min="6412" max="6412" width="13.85546875" customWidth="1"/>
    <col min="6413" max="6413" width="12.140625" customWidth="1"/>
    <col min="6414" max="6414" width="10" customWidth="1"/>
    <col min="6657" max="6657" width="14" customWidth="1"/>
    <col min="6658" max="6658" width="35.42578125" customWidth="1"/>
    <col min="6659" max="6659" width="15.42578125" customWidth="1"/>
    <col min="6660" max="6660" width="13.85546875" customWidth="1"/>
    <col min="6661" max="6661" width="13.42578125" customWidth="1"/>
    <col min="6662" max="6662" width="9.140625" customWidth="1"/>
    <col min="6663" max="6663" width="8.85546875" customWidth="1"/>
    <col min="6664" max="6665" width="13.85546875" customWidth="1"/>
    <col min="6666" max="6666" width="10.42578125" customWidth="1"/>
    <col min="6667" max="6667" width="9" customWidth="1"/>
    <col min="6668" max="6668" width="13.85546875" customWidth="1"/>
    <col min="6669" max="6669" width="12.140625" customWidth="1"/>
    <col min="6670" max="6670" width="10" customWidth="1"/>
    <col min="6913" max="6913" width="14" customWidth="1"/>
    <col min="6914" max="6914" width="35.42578125" customWidth="1"/>
    <col min="6915" max="6915" width="15.42578125" customWidth="1"/>
    <col min="6916" max="6916" width="13.85546875" customWidth="1"/>
    <col min="6917" max="6917" width="13.42578125" customWidth="1"/>
    <col min="6918" max="6918" width="9.140625" customWidth="1"/>
    <col min="6919" max="6919" width="8.85546875" customWidth="1"/>
    <col min="6920" max="6921" width="13.85546875" customWidth="1"/>
    <col min="6922" max="6922" width="10.42578125" customWidth="1"/>
    <col min="6923" max="6923" width="9" customWidth="1"/>
    <col min="6924" max="6924" width="13.85546875" customWidth="1"/>
    <col min="6925" max="6925" width="12.140625" customWidth="1"/>
    <col min="6926" max="6926" width="10" customWidth="1"/>
    <col min="7169" max="7169" width="14" customWidth="1"/>
    <col min="7170" max="7170" width="35.42578125" customWidth="1"/>
    <col min="7171" max="7171" width="15.42578125" customWidth="1"/>
    <col min="7172" max="7172" width="13.85546875" customWidth="1"/>
    <col min="7173" max="7173" width="13.42578125" customWidth="1"/>
    <col min="7174" max="7174" width="9.140625" customWidth="1"/>
    <col min="7175" max="7175" width="8.85546875" customWidth="1"/>
    <col min="7176" max="7177" width="13.85546875" customWidth="1"/>
    <col min="7178" max="7178" width="10.42578125" customWidth="1"/>
    <col min="7179" max="7179" width="9" customWidth="1"/>
    <col min="7180" max="7180" width="13.85546875" customWidth="1"/>
    <col min="7181" max="7181" width="12.140625" customWidth="1"/>
    <col min="7182" max="7182" width="10" customWidth="1"/>
    <col min="7425" max="7425" width="14" customWidth="1"/>
    <col min="7426" max="7426" width="35.42578125" customWidth="1"/>
    <col min="7427" max="7427" width="15.42578125" customWidth="1"/>
    <col min="7428" max="7428" width="13.85546875" customWidth="1"/>
    <col min="7429" max="7429" width="13.42578125" customWidth="1"/>
    <col min="7430" max="7430" width="9.140625" customWidth="1"/>
    <col min="7431" max="7431" width="8.85546875" customWidth="1"/>
    <col min="7432" max="7433" width="13.85546875" customWidth="1"/>
    <col min="7434" max="7434" width="10.42578125" customWidth="1"/>
    <col min="7435" max="7435" width="9" customWidth="1"/>
    <col min="7436" max="7436" width="13.85546875" customWidth="1"/>
    <col min="7437" max="7437" width="12.140625" customWidth="1"/>
    <col min="7438" max="7438" width="10" customWidth="1"/>
    <col min="7681" max="7681" width="14" customWidth="1"/>
    <col min="7682" max="7682" width="35.42578125" customWidth="1"/>
    <col min="7683" max="7683" width="15.42578125" customWidth="1"/>
    <col min="7684" max="7684" width="13.85546875" customWidth="1"/>
    <col min="7685" max="7685" width="13.42578125" customWidth="1"/>
    <col min="7686" max="7686" width="9.140625" customWidth="1"/>
    <col min="7687" max="7687" width="8.85546875" customWidth="1"/>
    <col min="7688" max="7689" width="13.85546875" customWidth="1"/>
    <col min="7690" max="7690" width="10.42578125" customWidth="1"/>
    <col min="7691" max="7691" width="9" customWidth="1"/>
    <col min="7692" max="7692" width="13.85546875" customWidth="1"/>
    <col min="7693" max="7693" width="12.140625" customWidth="1"/>
    <col min="7694" max="7694" width="10" customWidth="1"/>
    <col min="7937" max="7937" width="14" customWidth="1"/>
    <col min="7938" max="7938" width="35.42578125" customWidth="1"/>
    <col min="7939" max="7939" width="15.42578125" customWidth="1"/>
    <col min="7940" max="7940" width="13.85546875" customWidth="1"/>
    <col min="7941" max="7941" width="13.42578125" customWidth="1"/>
    <col min="7942" max="7942" width="9.140625" customWidth="1"/>
    <col min="7943" max="7943" width="8.85546875" customWidth="1"/>
    <col min="7944" max="7945" width="13.85546875" customWidth="1"/>
    <col min="7946" max="7946" width="10.42578125" customWidth="1"/>
    <col min="7947" max="7947" width="9" customWidth="1"/>
    <col min="7948" max="7948" width="13.85546875" customWidth="1"/>
    <col min="7949" max="7949" width="12.140625" customWidth="1"/>
    <col min="7950" max="7950" width="10" customWidth="1"/>
    <col min="8193" max="8193" width="14" customWidth="1"/>
    <col min="8194" max="8194" width="35.42578125" customWidth="1"/>
    <col min="8195" max="8195" width="15.42578125" customWidth="1"/>
    <col min="8196" max="8196" width="13.85546875" customWidth="1"/>
    <col min="8197" max="8197" width="13.42578125" customWidth="1"/>
    <col min="8198" max="8198" width="9.140625" customWidth="1"/>
    <col min="8199" max="8199" width="8.85546875" customWidth="1"/>
    <col min="8200" max="8201" width="13.85546875" customWidth="1"/>
    <col min="8202" max="8202" width="10.42578125" customWidth="1"/>
    <col min="8203" max="8203" width="9" customWidth="1"/>
    <col min="8204" max="8204" width="13.85546875" customWidth="1"/>
    <col min="8205" max="8205" width="12.140625" customWidth="1"/>
    <col min="8206" max="8206" width="10" customWidth="1"/>
    <col min="8449" max="8449" width="14" customWidth="1"/>
    <col min="8450" max="8450" width="35.42578125" customWidth="1"/>
    <col min="8451" max="8451" width="15.42578125" customWidth="1"/>
    <col min="8452" max="8452" width="13.85546875" customWidth="1"/>
    <col min="8453" max="8453" width="13.42578125" customWidth="1"/>
    <col min="8454" max="8454" width="9.140625" customWidth="1"/>
    <col min="8455" max="8455" width="8.85546875" customWidth="1"/>
    <col min="8456" max="8457" width="13.85546875" customWidth="1"/>
    <col min="8458" max="8458" width="10.42578125" customWidth="1"/>
    <col min="8459" max="8459" width="9" customWidth="1"/>
    <col min="8460" max="8460" width="13.85546875" customWidth="1"/>
    <col min="8461" max="8461" width="12.140625" customWidth="1"/>
    <col min="8462" max="8462" width="10" customWidth="1"/>
    <col min="8705" max="8705" width="14" customWidth="1"/>
    <col min="8706" max="8706" width="35.42578125" customWidth="1"/>
    <col min="8707" max="8707" width="15.42578125" customWidth="1"/>
    <col min="8708" max="8708" width="13.85546875" customWidth="1"/>
    <col min="8709" max="8709" width="13.42578125" customWidth="1"/>
    <col min="8710" max="8710" width="9.140625" customWidth="1"/>
    <col min="8711" max="8711" width="8.85546875" customWidth="1"/>
    <col min="8712" max="8713" width="13.85546875" customWidth="1"/>
    <col min="8714" max="8714" width="10.42578125" customWidth="1"/>
    <col min="8715" max="8715" width="9" customWidth="1"/>
    <col min="8716" max="8716" width="13.85546875" customWidth="1"/>
    <col min="8717" max="8717" width="12.140625" customWidth="1"/>
    <col min="8718" max="8718" width="10" customWidth="1"/>
    <col min="8961" max="8961" width="14" customWidth="1"/>
    <col min="8962" max="8962" width="35.42578125" customWidth="1"/>
    <col min="8963" max="8963" width="15.42578125" customWidth="1"/>
    <col min="8964" max="8964" width="13.85546875" customWidth="1"/>
    <col min="8965" max="8965" width="13.42578125" customWidth="1"/>
    <col min="8966" max="8966" width="9.140625" customWidth="1"/>
    <col min="8967" max="8967" width="8.85546875" customWidth="1"/>
    <col min="8968" max="8969" width="13.85546875" customWidth="1"/>
    <col min="8970" max="8970" width="10.42578125" customWidth="1"/>
    <col min="8971" max="8971" width="9" customWidth="1"/>
    <col min="8972" max="8972" width="13.85546875" customWidth="1"/>
    <col min="8973" max="8973" width="12.140625" customWidth="1"/>
    <col min="8974" max="8974" width="10" customWidth="1"/>
    <col min="9217" max="9217" width="14" customWidth="1"/>
    <col min="9218" max="9218" width="35.42578125" customWidth="1"/>
    <col min="9219" max="9219" width="15.42578125" customWidth="1"/>
    <col min="9220" max="9220" width="13.85546875" customWidth="1"/>
    <col min="9221" max="9221" width="13.42578125" customWidth="1"/>
    <col min="9222" max="9222" width="9.140625" customWidth="1"/>
    <col min="9223" max="9223" width="8.85546875" customWidth="1"/>
    <col min="9224" max="9225" width="13.85546875" customWidth="1"/>
    <col min="9226" max="9226" width="10.42578125" customWidth="1"/>
    <col min="9227" max="9227" width="9" customWidth="1"/>
    <col min="9228" max="9228" width="13.85546875" customWidth="1"/>
    <col min="9229" max="9229" width="12.140625" customWidth="1"/>
    <col min="9230" max="9230" width="10" customWidth="1"/>
    <col min="9473" max="9473" width="14" customWidth="1"/>
    <col min="9474" max="9474" width="35.42578125" customWidth="1"/>
    <col min="9475" max="9475" width="15.42578125" customWidth="1"/>
    <col min="9476" max="9476" width="13.85546875" customWidth="1"/>
    <col min="9477" max="9477" width="13.42578125" customWidth="1"/>
    <col min="9478" max="9478" width="9.140625" customWidth="1"/>
    <col min="9479" max="9479" width="8.85546875" customWidth="1"/>
    <col min="9480" max="9481" width="13.85546875" customWidth="1"/>
    <col min="9482" max="9482" width="10.42578125" customWidth="1"/>
    <col min="9483" max="9483" width="9" customWidth="1"/>
    <col min="9484" max="9484" width="13.85546875" customWidth="1"/>
    <col min="9485" max="9485" width="12.140625" customWidth="1"/>
    <col min="9486" max="9486" width="10" customWidth="1"/>
    <col min="9729" max="9729" width="14" customWidth="1"/>
    <col min="9730" max="9730" width="35.42578125" customWidth="1"/>
    <col min="9731" max="9731" width="15.42578125" customWidth="1"/>
    <col min="9732" max="9732" width="13.85546875" customWidth="1"/>
    <col min="9733" max="9733" width="13.42578125" customWidth="1"/>
    <col min="9734" max="9734" width="9.140625" customWidth="1"/>
    <col min="9735" max="9735" width="8.85546875" customWidth="1"/>
    <col min="9736" max="9737" width="13.85546875" customWidth="1"/>
    <col min="9738" max="9738" width="10.42578125" customWidth="1"/>
    <col min="9739" max="9739" width="9" customWidth="1"/>
    <col min="9740" max="9740" width="13.85546875" customWidth="1"/>
    <col min="9741" max="9741" width="12.140625" customWidth="1"/>
    <col min="9742" max="9742" width="10" customWidth="1"/>
    <col min="9985" max="9985" width="14" customWidth="1"/>
    <col min="9986" max="9986" width="35.42578125" customWidth="1"/>
    <col min="9987" max="9987" width="15.42578125" customWidth="1"/>
    <col min="9988" max="9988" width="13.85546875" customWidth="1"/>
    <col min="9989" max="9989" width="13.42578125" customWidth="1"/>
    <col min="9990" max="9990" width="9.140625" customWidth="1"/>
    <col min="9991" max="9991" width="8.85546875" customWidth="1"/>
    <col min="9992" max="9993" width="13.85546875" customWidth="1"/>
    <col min="9994" max="9994" width="10.42578125" customWidth="1"/>
    <col min="9995" max="9995" width="9" customWidth="1"/>
    <col min="9996" max="9996" width="13.85546875" customWidth="1"/>
    <col min="9997" max="9997" width="12.140625" customWidth="1"/>
    <col min="9998" max="9998" width="10" customWidth="1"/>
    <col min="10241" max="10241" width="14" customWidth="1"/>
    <col min="10242" max="10242" width="35.42578125" customWidth="1"/>
    <col min="10243" max="10243" width="15.42578125" customWidth="1"/>
    <col min="10244" max="10244" width="13.85546875" customWidth="1"/>
    <col min="10245" max="10245" width="13.42578125" customWidth="1"/>
    <col min="10246" max="10246" width="9.140625" customWidth="1"/>
    <col min="10247" max="10247" width="8.85546875" customWidth="1"/>
    <col min="10248" max="10249" width="13.85546875" customWidth="1"/>
    <col min="10250" max="10250" width="10.42578125" customWidth="1"/>
    <col min="10251" max="10251" width="9" customWidth="1"/>
    <col min="10252" max="10252" width="13.85546875" customWidth="1"/>
    <col min="10253" max="10253" width="12.140625" customWidth="1"/>
    <col min="10254" max="10254" width="10" customWidth="1"/>
    <col min="10497" max="10497" width="14" customWidth="1"/>
    <col min="10498" max="10498" width="35.42578125" customWidth="1"/>
    <col min="10499" max="10499" width="15.42578125" customWidth="1"/>
    <col min="10500" max="10500" width="13.85546875" customWidth="1"/>
    <col min="10501" max="10501" width="13.42578125" customWidth="1"/>
    <col min="10502" max="10502" width="9.140625" customWidth="1"/>
    <col min="10503" max="10503" width="8.85546875" customWidth="1"/>
    <col min="10504" max="10505" width="13.85546875" customWidth="1"/>
    <col min="10506" max="10506" width="10.42578125" customWidth="1"/>
    <col min="10507" max="10507" width="9" customWidth="1"/>
    <col min="10508" max="10508" width="13.85546875" customWidth="1"/>
    <col min="10509" max="10509" width="12.140625" customWidth="1"/>
    <col min="10510" max="10510" width="10" customWidth="1"/>
    <col min="10753" max="10753" width="14" customWidth="1"/>
    <col min="10754" max="10754" width="35.42578125" customWidth="1"/>
    <col min="10755" max="10755" width="15.42578125" customWidth="1"/>
    <col min="10756" max="10756" width="13.85546875" customWidth="1"/>
    <col min="10757" max="10757" width="13.42578125" customWidth="1"/>
    <col min="10758" max="10758" width="9.140625" customWidth="1"/>
    <col min="10759" max="10759" width="8.85546875" customWidth="1"/>
    <col min="10760" max="10761" width="13.85546875" customWidth="1"/>
    <col min="10762" max="10762" width="10.42578125" customWidth="1"/>
    <col min="10763" max="10763" width="9" customWidth="1"/>
    <col min="10764" max="10764" width="13.85546875" customWidth="1"/>
    <col min="10765" max="10765" width="12.140625" customWidth="1"/>
    <col min="10766" max="10766" width="10" customWidth="1"/>
    <col min="11009" max="11009" width="14" customWidth="1"/>
    <col min="11010" max="11010" width="35.42578125" customWidth="1"/>
    <col min="11011" max="11011" width="15.42578125" customWidth="1"/>
    <col min="11012" max="11012" width="13.85546875" customWidth="1"/>
    <col min="11013" max="11013" width="13.42578125" customWidth="1"/>
    <col min="11014" max="11014" width="9.140625" customWidth="1"/>
    <col min="11015" max="11015" width="8.85546875" customWidth="1"/>
    <col min="11016" max="11017" width="13.85546875" customWidth="1"/>
    <col min="11018" max="11018" width="10.42578125" customWidth="1"/>
    <col min="11019" max="11019" width="9" customWidth="1"/>
    <col min="11020" max="11020" width="13.85546875" customWidth="1"/>
    <col min="11021" max="11021" width="12.140625" customWidth="1"/>
    <col min="11022" max="11022" width="10" customWidth="1"/>
    <col min="11265" max="11265" width="14" customWidth="1"/>
    <col min="11266" max="11266" width="35.42578125" customWidth="1"/>
    <col min="11267" max="11267" width="15.42578125" customWidth="1"/>
    <col min="11268" max="11268" width="13.85546875" customWidth="1"/>
    <col min="11269" max="11269" width="13.42578125" customWidth="1"/>
    <col min="11270" max="11270" width="9.140625" customWidth="1"/>
    <col min="11271" max="11271" width="8.85546875" customWidth="1"/>
    <col min="11272" max="11273" width="13.85546875" customWidth="1"/>
    <col min="11274" max="11274" width="10.42578125" customWidth="1"/>
    <col min="11275" max="11275" width="9" customWidth="1"/>
    <col min="11276" max="11276" width="13.85546875" customWidth="1"/>
    <col min="11277" max="11277" width="12.140625" customWidth="1"/>
    <col min="11278" max="11278" width="10" customWidth="1"/>
    <col min="11521" max="11521" width="14" customWidth="1"/>
    <col min="11522" max="11522" width="35.42578125" customWidth="1"/>
    <col min="11523" max="11523" width="15.42578125" customWidth="1"/>
    <col min="11524" max="11524" width="13.85546875" customWidth="1"/>
    <col min="11525" max="11525" width="13.42578125" customWidth="1"/>
    <col min="11526" max="11526" width="9.140625" customWidth="1"/>
    <col min="11527" max="11527" width="8.85546875" customWidth="1"/>
    <col min="11528" max="11529" width="13.85546875" customWidth="1"/>
    <col min="11530" max="11530" width="10.42578125" customWidth="1"/>
    <col min="11531" max="11531" width="9" customWidth="1"/>
    <col min="11532" max="11532" width="13.85546875" customWidth="1"/>
    <col min="11533" max="11533" width="12.140625" customWidth="1"/>
    <col min="11534" max="11534" width="10" customWidth="1"/>
    <col min="11777" max="11777" width="14" customWidth="1"/>
    <col min="11778" max="11778" width="35.42578125" customWidth="1"/>
    <col min="11779" max="11779" width="15.42578125" customWidth="1"/>
    <col min="11780" max="11780" width="13.85546875" customWidth="1"/>
    <col min="11781" max="11781" width="13.42578125" customWidth="1"/>
    <col min="11782" max="11782" width="9.140625" customWidth="1"/>
    <col min="11783" max="11783" width="8.85546875" customWidth="1"/>
    <col min="11784" max="11785" width="13.85546875" customWidth="1"/>
    <col min="11786" max="11786" width="10.42578125" customWidth="1"/>
    <col min="11787" max="11787" width="9" customWidth="1"/>
    <col min="11788" max="11788" width="13.85546875" customWidth="1"/>
    <col min="11789" max="11789" width="12.140625" customWidth="1"/>
    <col min="11790" max="11790" width="10" customWidth="1"/>
    <col min="12033" max="12033" width="14" customWidth="1"/>
    <col min="12034" max="12034" width="35.42578125" customWidth="1"/>
    <col min="12035" max="12035" width="15.42578125" customWidth="1"/>
    <col min="12036" max="12036" width="13.85546875" customWidth="1"/>
    <col min="12037" max="12037" width="13.42578125" customWidth="1"/>
    <col min="12038" max="12038" width="9.140625" customWidth="1"/>
    <col min="12039" max="12039" width="8.85546875" customWidth="1"/>
    <col min="12040" max="12041" width="13.85546875" customWidth="1"/>
    <col min="12042" max="12042" width="10.42578125" customWidth="1"/>
    <col min="12043" max="12043" width="9" customWidth="1"/>
    <col min="12044" max="12044" width="13.85546875" customWidth="1"/>
    <col min="12045" max="12045" width="12.140625" customWidth="1"/>
    <col min="12046" max="12046" width="10" customWidth="1"/>
    <col min="12289" max="12289" width="14" customWidth="1"/>
    <col min="12290" max="12290" width="35.42578125" customWidth="1"/>
    <col min="12291" max="12291" width="15.42578125" customWidth="1"/>
    <col min="12292" max="12292" width="13.85546875" customWidth="1"/>
    <col min="12293" max="12293" width="13.42578125" customWidth="1"/>
    <col min="12294" max="12294" width="9.140625" customWidth="1"/>
    <col min="12295" max="12295" width="8.85546875" customWidth="1"/>
    <col min="12296" max="12297" width="13.85546875" customWidth="1"/>
    <col min="12298" max="12298" width="10.42578125" customWidth="1"/>
    <col min="12299" max="12299" width="9" customWidth="1"/>
    <col min="12300" max="12300" width="13.85546875" customWidth="1"/>
    <col min="12301" max="12301" width="12.140625" customWidth="1"/>
    <col min="12302" max="12302" width="10" customWidth="1"/>
    <col min="12545" max="12545" width="14" customWidth="1"/>
    <col min="12546" max="12546" width="35.42578125" customWidth="1"/>
    <col min="12547" max="12547" width="15.42578125" customWidth="1"/>
    <col min="12548" max="12548" width="13.85546875" customWidth="1"/>
    <col min="12549" max="12549" width="13.42578125" customWidth="1"/>
    <col min="12550" max="12550" width="9.140625" customWidth="1"/>
    <col min="12551" max="12551" width="8.85546875" customWidth="1"/>
    <col min="12552" max="12553" width="13.85546875" customWidth="1"/>
    <col min="12554" max="12554" width="10.42578125" customWidth="1"/>
    <col min="12555" max="12555" width="9" customWidth="1"/>
    <col min="12556" max="12556" width="13.85546875" customWidth="1"/>
    <col min="12557" max="12557" width="12.140625" customWidth="1"/>
    <col min="12558" max="12558" width="10" customWidth="1"/>
    <col min="12801" max="12801" width="14" customWidth="1"/>
    <col min="12802" max="12802" width="35.42578125" customWidth="1"/>
    <col min="12803" max="12803" width="15.42578125" customWidth="1"/>
    <col min="12804" max="12804" width="13.85546875" customWidth="1"/>
    <col min="12805" max="12805" width="13.42578125" customWidth="1"/>
    <col min="12806" max="12806" width="9.140625" customWidth="1"/>
    <col min="12807" max="12807" width="8.85546875" customWidth="1"/>
    <col min="12808" max="12809" width="13.85546875" customWidth="1"/>
    <col min="12810" max="12810" width="10.42578125" customWidth="1"/>
    <col min="12811" max="12811" width="9" customWidth="1"/>
    <col min="12812" max="12812" width="13.85546875" customWidth="1"/>
    <col min="12813" max="12813" width="12.140625" customWidth="1"/>
    <col min="12814" max="12814" width="10" customWidth="1"/>
    <col min="13057" max="13057" width="14" customWidth="1"/>
    <col min="13058" max="13058" width="35.42578125" customWidth="1"/>
    <col min="13059" max="13059" width="15.42578125" customWidth="1"/>
    <col min="13060" max="13060" width="13.85546875" customWidth="1"/>
    <col min="13061" max="13061" width="13.42578125" customWidth="1"/>
    <col min="13062" max="13062" width="9.140625" customWidth="1"/>
    <col min="13063" max="13063" width="8.85546875" customWidth="1"/>
    <col min="13064" max="13065" width="13.85546875" customWidth="1"/>
    <col min="13066" max="13066" width="10.42578125" customWidth="1"/>
    <col min="13067" max="13067" width="9" customWidth="1"/>
    <col min="13068" max="13068" width="13.85546875" customWidth="1"/>
    <col min="13069" max="13069" width="12.140625" customWidth="1"/>
    <col min="13070" max="13070" width="10" customWidth="1"/>
    <col min="13313" max="13313" width="14" customWidth="1"/>
    <col min="13314" max="13314" width="35.42578125" customWidth="1"/>
    <col min="13315" max="13315" width="15.42578125" customWidth="1"/>
    <col min="13316" max="13316" width="13.85546875" customWidth="1"/>
    <col min="13317" max="13317" width="13.42578125" customWidth="1"/>
    <col min="13318" max="13318" width="9.140625" customWidth="1"/>
    <col min="13319" max="13319" width="8.85546875" customWidth="1"/>
    <col min="13320" max="13321" width="13.85546875" customWidth="1"/>
    <col min="13322" max="13322" width="10.42578125" customWidth="1"/>
    <col min="13323" max="13323" width="9" customWidth="1"/>
    <col min="13324" max="13324" width="13.85546875" customWidth="1"/>
    <col min="13325" max="13325" width="12.140625" customWidth="1"/>
    <col min="13326" max="13326" width="10" customWidth="1"/>
    <col min="13569" max="13569" width="14" customWidth="1"/>
    <col min="13570" max="13570" width="35.42578125" customWidth="1"/>
    <col min="13571" max="13571" width="15.42578125" customWidth="1"/>
    <col min="13572" max="13572" width="13.85546875" customWidth="1"/>
    <col min="13573" max="13573" width="13.42578125" customWidth="1"/>
    <col min="13574" max="13574" width="9.140625" customWidth="1"/>
    <col min="13575" max="13575" width="8.85546875" customWidth="1"/>
    <col min="13576" max="13577" width="13.85546875" customWidth="1"/>
    <col min="13578" max="13578" width="10.42578125" customWidth="1"/>
    <col min="13579" max="13579" width="9" customWidth="1"/>
    <col min="13580" max="13580" width="13.85546875" customWidth="1"/>
    <col min="13581" max="13581" width="12.140625" customWidth="1"/>
    <col min="13582" max="13582" width="10" customWidth="1"/>
    <col min="13825" max="13825" width="14" customWidth="1"/>
    <col min="13826" max="13826" width="35.42578125" customWidth="1"/>
    <col min="13827" max="13827" width="15.42578125" customWidth="1"/>
    <col min="13828" max="13828" width="13.85546875" customWidth="1"/>
    <col min="13829" max="13829" width="13.42578125" customWidth="1"/>
    <col min="13830" max="13830" width="9.140625" customWidth="1"/>
    <col min="13831" max="13831" width="8.85546875" customWidth="1"/>
    <col min="13832" max="13833" width="13.85546875" customWidth="1"/>
    <col min="13834" max="13834" width="10.42578125" customWidth="1"/>
    <col min="13835" max="13835" width="9" customWidth="1"/>
    <col min="13836" max="13836" width="13.85546875" customWidth="1"/>
    <col min="13837" max="13837" width="12.140625" customWidth="1"/>
    <col min="13838" max="13838" width="10" customWidth="1"/>
    <col min="14081" max="14081" width="14" customWidth="1"/>
    <col min="14082" max="14082" width="35.42578125" customWidth="1"/>
    <col min="14083" max="14083" width="15.42578125" customWidth="1"/>
    <col min="14084" max="14084" width="13.85546875" customWidth="1"/>
    <col min="14085" max="14085" width="13.42578125" customWidth="1"/>
    <col min="14086" max="14086" width="9.140625" customWidth="1"/>
    <col min="14087" max="14087" width="8.85546875" customWidth="1"/>
    <col min="14088" max="14089" width="13.85546875" customWidth="1"/>
    <col min="14090" max="14090" width="10.42578125" customWidth="1"/>
    <col min="14091" max="14091" width="9" customWidth="1"/>
    <col min="14092" max="14092" width="13.85546875" customWidth="1"/>
    <col min="14093" max="14093" width="12.140625" customWidth="1"/>
    <col min="14094" max="14094" width="10" customWidth="1"/>
    <col min="14337" max="14337" width="14" customWidth="1"/>
    <col min="14338" max="14338" width="35.42578125" customWidth="1"/>
    <col min="14339" max="14339" width="15.42578125" customWidth="1"/>
    <col min="14340" max="14340" width="13.85546875" customWidth="1"/>
    <col min="14341" max="14341" width="13.42578125" customWidth="1"/>
    <col min="14342" max="14342" width="9.140625" customWidth="1"/>
    <col min="14343" max="14343" width="8.85546875" customWidth="1"/>
    <col min="14344" max="14345" width="13.85546875" customWidth="1"/>
    <col min="14346" max="14346" width="10.42578125" customWidth="1"/>
    <col min="14347" max="14347" width="9" customWidth="1"/>
    <col min="14348" max="14348" width="13.85546875" customWidth="1"/>
    <col min="14349" max="14349" width="12.140625" customWidth="1"/>
    <col min="14350" max="14350" width="10" customWidth="1"/>
    <col min="14593" max="14593" width="14" customWidth="1"/>
    <col min="14594" max="14594" width="35.42578125" customWidth="1"/>
    <col min="14595" max="14595" width="15.42578125" customWidth="1"/>
    <col min="14596" max="14596" width="13.85546875" customWidth="1"/>
    <col min="14597" max="14597" width="13.42578125" customWidth="1"/>
    <col min="14598" max="14598" width="9.140625" customWidth="1"/>
    <col min="14599" max="14599" width="8.85546875" customWidth="1"/>
    <col min="14600" max="14601" width="13.85546875" customWidth="1"/>
    <col min="14602" max="14602" width="10.42578125" customWidth="1"/>
    <col min="14603" max="14603" width="9" customWidth="1"/>
    <col min="14604" max="14604" width="13.85546875" customWidth="1"/>
    <col min="14605" max="14605" width="12.140625" customWidth="1"/>
    <col min="14606" max="14606" width="10" customWidth="1"/>
    <col min="14849" max="14849" width="14" customWidth="1"/>
    <col min="14850" max="14850" width="35.42578125" customWidth="1"/>
    <col min="14851" max="14851" width="15.42578125" customWidth="1"/>
    <col min="14852" max="14852" width="13.85546875" customWidth="1"/>
    <col min="14853" max="14853" width="13.42578125" customWidth="1"/>
    <col min="14854" max="14854" width="9.140625" customWidth="1"/>
    <col min="14855" max="14855" width="8.85546875" customWidth="1"/>
    <col min="14856" max="14857" width="13.85546875" customWidth="1"/>
    <col min="14858" max="14858" width="10.42578125" customWidth="1"/>
    <col min="14859" max="14859" width="9" customWidth="1"/>
    <col min="14860" max="14860" width="13.85546875" customWidth="1"/>
    <col min="14861" max="14861" width="12.140625" customWidth="1"/>
    <col min="14862" max="14862" width="10" customWidth="1"/>
    <col min="15105" max="15105" width="14" customWidth="1"/>
    <col min="15106" max="15106" width="35.42578125" customWidth="1"/>
    <col min="15107" max="15107" width="15.42578125" customWidth="1"/>
    <col min="15108" max="15108" width="13.85546875" customWidth="1"/>
    <col min="15109" max="15109" width="13.42578125" customWidth="1"/>
    <col min="15110" max="15110" width="9.140625" customWidth="1"/>
    <col min="15111" max="15111" width="8.85546875" customWidth="1"/>
    <col min="15112" max="15113" width="13.85546875" customWidth="1"/>
    <col min="15114" max="15114" width="10.42578125" customWidth="1"/>
    <col min="15115" max="15115" width="9" customWidth="1"/>
    <col min="15116" max="15116" width="13.85546875" customWidth="1"/>
    <col min="15117" max="15117" width="12.140625" customWidth="1"/>
    <col min="15118" max="15118" width="10" customWidth="1"/>
    <col min="15361" max="15361" width="14" customWidth="1"/>
    <col min="15362" max="15362" width="35.42578125" customWidth="1"/>
    <col min="15363" max="15363" width="15.42578125" customWidth="1"/>
    <col min="15364" max="15364" width="13.85546875" customWidth="1"/>
    <col min="15365" max="15365" width="13.42578125" customWidth="1"/>
    <col min="15366" max="15366" width="9.140625" customWidth="1"/>
    <col min="15367" max="15367" width="8.85546875" customWidth="1"/>
    <col min="15368" max="15369" width="13.85546875" customWidth="1"/>
    <col min="15370" max="15370" width="10.42578125" customWidth="1"/>
    <col min="15371" max="15371" width="9" customWidth="1"/>
    <col min="15372" max="15372" width="13.85546875" customWidth="1"/>
    <col min="15373" max="15373" width="12.140625" customWidth="1"/>
    <col min="15374" max="15374" width="10" customWidth="1"/>
    <col min="15617" max="15617" width="14" customWidth="1"/>
    <col min="15618" max="15618" width="35.42578125" customWidth="1"/>
    <col min="15619" max="15619" width="15.42578125" customWidth="1"/>
    <col min="15620" max="15620" width="13.85546875" customWidth="1"/>
    <col min="15621" max="15621" width="13.42578125" customWidth="1"/>
    <col min="15622" max="15622" width="9.140625" customWidth="1"/>
    <col min="15623" max="15623" width="8.85546875" customWidth="1"/>
    <col min="15624" max="15625" width="13.85546875" customWidth="1"/>
    <col min="15626" max="15626" width="10.42578125" customWidth="1"/>
    <col min="15627" max="15627" width="9" customWidth="1"/>
    <col min="15628" max="15628" width="13.85546875" customWidth="1"/>
    <col min="15629" max="15629" width="12.140625" customWidth="1"/>
    <col min="15630" max="15630" width="10" customWidth="1"/>
    <col min="15873" max="15873" width="14" customWidth="1"/>
    <col min="15874" max="15874" width="35.42578125" customWidth="1"/>
    <col min="15875" max="15875" width="15.42578125" customWidth="1"/>
    <col min="15876" max="15876" width="13.85546875" customWidth="1"/>
    <col min="15877" max="15877" width="13.42578125" customWidth="1"/>
    <col min="15878" max="15878" width="9.140625" customWidth="1"/>
    <col min="15879" max="15879" width="8.85546875" customWidth="1"/>
    <col min="15880" max="15881" width="13.85546875" customWidth="1"/>
    <col min="15882" max="15882" width="10.42578125" customWidth="1"/>
    <col min="15883" max="15883" width="9" customWidth="1"/>
    <col min="15884" max="15884" width="13.85546875" customWidth="1"/>
    <col min="15885" max="15885" width="12.140625" customWidth="1"/>
    <col min="15886" max="15886" width="10" customWidth="1"/>
    <col min="16129" max="16129" width="14" customWidth="1"/>
    <col min="16130" max="16130" width="35.42578125" customWidth="1"/>
    <col min="16131" max="16131" width="15.42578125" customWidth="1"/>
    <col min="16132" max="16132" width="13.85546875" customWidth="1"/>
    <col min="16133" max="16133" width="13.42578125" customWidth="1"/>
    <col min="16134" max="16134" width="9.140625" customWidth="1"/>
    <col min="16135" max="16135" width="8.85546875" customWidth="1"/>
    <col min="16136" max="16137" width="13.85546875" customWidth="1"/>
    <col min="16138" max="16138" width="10.42578125" customWidth="1"/>
    <col min="16139" max="16139" width="9" customWidth="1"/>
    <col min="16140" max="16140" width="13.85546875" customWidth="1"/>
    <col min="16141" max="16141" width="12.140625" customWidth="1"/>
    <col min="16142" max="16142" width="10" customWidth="1"/>
  </cols>
  <sheetData>
    <row r="1" spans="1:15" ht="72.75" customHeight="1" x14ac:dyDescent="0.25">
      <c r="M1" s="24" t="s">
        <v>84</v>
      </c>
      <c r="N1" s="24"/>
      <c r="O1" s="24"/>
    </row>
    <row r="2" spans="1:15" ht="39" customHeight="1" x14ac:dyDescent="0.25">
      <c r="A2" s="22" t="s">
        <v>85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15.75" thickBot="1" x14ac:dyDescent="0.3"/>
    <row r="4" spans="1:15" s="2" customFormat="1" ht="32.25" customHeight="1" thickBot="1" x14ac:dyDescent="0.3">
      <c r="A4" s="29" t="s">
        <v>0</v>
      </c>
      <c r="B4" s="25" t="s">
        <v>1</v>
      </c>
      <c r="C4" s="25" t="s">
        <v>86</v>
      </c>
      <c r="D4" s="25" t="s">
        <v>87</v>
      </c>
      <c r="E4" s="27" t="s">
        <v>2</v>
      </c>
      <c r="F4" s="28"/>
      <c r="G4" s="25" t="s">
        <v>3</v>
      </c>
      <c r="H4" s="25" t="s">
        <v>89</v>
      </c>
      <c r="I4" s="27" t="s">
        <v>4</v>
      </c>
      <c r="J4" s="28"/>
      <c r="K4" s="25" t="s">
        <v>3</v>
      </c>
      <c r="L4" s="25" t="s">
        <v>91</v>
      </c>
      <c r="M4" s="27" t="s">
        <v>5</v>
      </c>
      <c r="N4" s="28"/>
      <c r="O4" s="25" t="s">
        <v>3</v>
      </c>
    </row>
    <row r="5" spans="1:15" s="2" customFormat="1" ht="32.25" thickBot="1" x14ac:dyDescent="0.3">
      <c r="A5" s="30"/>
      <c r="B5" s="26"/>
      <c r="C5" s="26"/>
      <c r="D5" s="26"/>
      <c r="E5" s="3" t="s">
        <v>88</v>
      </c>
      <c r="F5" s="3" t="s">
        <v>6</v>
      </c>
      <c r="G5" s="26"/>
      <c r="H5" s="26"/>
      <c r="I5" s="3" t="s">
        <v>90</v>
      </c>
      <c r="J5" s="3" t="s">
        <v>6</v>
      </c>
      <c r="K5" s="26"/>
      <c r="L5" s="26"/>
      <c r="M5" s="3" t="s">
        <v>88</v>
      </c>
      <c r="N5" s="3" t="s">
        <v>6</v>
      </c>
      <c r="O5" s="26"/>
    </row>
    <row r="6" spans="1:15" ht="30" customHeight="1" thickBot="1" x14ac:dyDescent="0.3">
      <c r="A6" s="19" t="s">
        <v>7</v>
      </c>
      <c r="B6" s="4" t="s">
        <v>8</v>
      </c>
      <c r="C6" s="5">
        <f>SUM(C7:C14)</f>
        <v>70574.2</v>
      </c>
      <c r="D6" s="5">
        <f>SUM(D7:D14)</f>
        <v>79802.299999999988</v>
      </c>
      <c r="E6" s="6">
        <f>D6-C6</f>
        <v>9228.0999999999913</v>
      </c>
      <c r="F6" s="6">
        <f>E6/C6*100</f>
        <v>13.075741559946824</v>
      </c>
      <c r="G6" s="6">
        <f>D6/C6*100</f>
        <v>113.07574155994682</v>
      </c>
      <c r="H6" s="5">
        <f>SUM(H7:H14)</f>
        <v>79793.100000000006</v>
      </c>
      <c r="I6" s="6">
        <f>H6-D6</f>
        <v>-9.1999999999825377</v>
      </c>
      <c r="J6" s="6">
        <f>I6/D6*100</f>
        <v>-1.1528489780347859E-2</v>
      </c>
      <c r="K6" s="6">
        <f>I6/H6*100</f>
        <v>-1.1529818994352316E-2</v>
      </c>
      <c r="L6" s="5">
        <f>SUM(L7:L14)</f>
        <v>77776.100000000006</v>
      </c>
      <c r="M6" s="7">
        <f>L6-H6</f>
        <v>-2017</v>
      </c>
      <c r="N6" s="7">
        <f>M6/H6*100</f>
        <v>-2.527787490397039</v>
      </c>
      <c r="O6" s="7">
        <f>L6/H6*100</f>
        <v>97.472212509602969</v>
      </c>
    </row>
    <row r="7" spans="1:15" ht="63.75" thickBot="1" x14ac:dyDescent="0.3">
      <c r="A7" s="20" t="s">
        <v>9</v>
      </c>
      <c r="B7" s="8" t="s">
        <v>10</v>
      </c>
      <c r="C7" s="9">
        <v>1841.8</v>
      </c>
      <c r="D7" s="10">
        <v>1913.3</v>
      </c>
      <c r="E7" s="10">
        <f t="shared" ref="E7:E48" si="0">D7-C7</f>
        <v>71.5</v>
      </c>
      <c r="F7" s="10">
        <f t="shared" ref="F7:F46" si="1">E7/C7*100</f>
        <v>3.8820718861982844</v>
      </c>
      <c r="G7" s="10">
        <f t="shared" ref="G7:G49" si="2">D7/C7*100</f>
        <v>103.88207188619829</v>
      </c>
      <c r="H7" s="10">
        <v>1913.3</v>
      </c>
      <c r="I7" s="10">
        <f t="shared" ref="I7:I48" si="3">H7-D7</f>
        <v>0</v>
      </c>
      <c r="J7" s="10">
        <f t="shared" ref="J7:J49" si="4">I7/D7*100</f>
        <v>0</v>
      </c>
      <c r="K7" s="10">
        <f t="shared" ref="K7:K49" si="5">I7/H7*100</f>
        <v>0</v>
      </c>
      <c r="L7" s="10">
        <v>1913.3</v>
      </c>
      <c r="M7" s="11">
        <f t="shared" ref="M7:M48" si="6">L7-H7</f>
        <v>0</v>
      </c>
      <c r="N7" s="11">
        <f t="shared" ref="N7:N49" si="7">M7/H7*100</f>
        <v>0</v>
      </c>
      <c r="O7" s="11">
        <f t="shared" ref="O7:O49" si="8">L7/H7*100</f>
        <v>100</v>
      </c>
    </row>
    <row r="8" spans="1:15" ht="95.25" thickBot="1" x14ac:dyDescent="0.3">
      <c r="A8" s="20" t="s">
        <v>11</v>
      </c>
      <c r="B8" s="8" t="s">
        <v>12</v>
      </c>
      <c r="C8" s="9">
        <v>856.6</v>
      </c>
      <c r="D8" s="10">
        <v>865.6</v>
      </c>
      <c r="E8" s="10">
        <f t="shared" si="0"/>
        <v>9</v>
      </c>
      <c r="F8" s="10">
        <f t="shared" si="1"/>
        <v>1.0506654214335747</v>
      </c>
      <c r="G8" s="10">
        <f t="shared" si="2"/>
        <v>101.05066542143358</v>
      </c>
      <c r="H8" s="10">
        <v>865.6</v>
      </c>
      <c r="I8" s="10">
        <f t="shared" si="3"/>
        <v>0</v>
      </c>
      <c r="J8" s="10">
        <f t="shared" si="4"/>
        <v>0</v>
      </c>
      <c r="K8" s="10">
        <f t="shared" si="5"/>
        <v>0</v>
      </c>
      <c r="L8" s="10">
        <v>865.6</v>
      </c>
      <c r="M8" s="11">
        <f t="shared" si="6"/>
        <v>0</v>
      </c>
      <c r="N8" s="11">
        <f t="shared" si="7"/>
        <v>0</v>
      </c>
      <c r="O8" s="11">
        <f t="shared" si="8"/>
        <v>100</v>
      </c>
    </row>
    <row r="9" spans="1:15" ht="95.25" customHeight="1" thickBot="1" x14ac:dyDescent="0.3">
      <c r="A9" s="20" t="s">
        <v>13</v>
      </c>
      <c r="B9" s="8" t="s">
        <v>14</v>
      </c>
      <c r="C9" s="9">
        <v>24898</v>
      </c>
      <c r="D9" s="10">
        <v>25763.599999999999</v>
      </c>
      <c r="E9" s="10">
        <f t="shared" si="0"/>
        <v>865.59999999999854</v>
      </c>
      <c r="F9" s="10">
        <f t="shared" si="1"/>
        <v>3.4765844646156259</v>
      </c>
      <c r="G9" s="10">
        <f t="shared" si="2"/>
        <v>103.47658446461563</v>
      </c>
      <c r="H9" s="10">
        <v>25763.599999999999</v>
      </c>
      <c r="I9" s="10">
        <f t="shared" si="3"/>
        <v>0</v>
      </c>
      <c r="J9" s="10">
        <f t="shared" si="4"/>
        <v>0</v>
      </c>
      <c r="K9" s="10">
        <f t="shared" si="5"/>
        <v>0</v>
      </c>
      <c r="L9" s="10">
        <v>24946.5</v>
      </c>
      <c r="M9" s="11">
        <f t="shared" si="6"/>
        <v>-817.09999999999854</v>
      </c>
      <c r="N9" s="11">
        <f t="shared" si="7"/>
        <v>-3.1715288236116015</v>
      </c>
      <c r="O9" s="11">
        <f t="shared" si="8"/>
        <v>96.828471176388405</v>
      </c>
    </row>
    <row r="10" spans="1:15" ht="31.5" customHeight="1" thickBot="1" x14ac:dyDescent="0.3">
      <c r="A10" s="20" t="s">
        <v>15</v>
      </c>
      <c r="B10" s="12" t="s">
        <v>16</v>
      </c>
      <c r="C10" s="13">
        <v>79.8</v>
      </c>
      <c r="D10" s="10"/>
      <c r="E10" s="10">
        <f t="shared" si="0"/>
        <v>-79.8</v>
      </c>
      <c r="F10" s="10">
        <f t="shared" si="1"/>
        <v>-100</v>
      </c>
      <c r="G10" s="10">
        <f t="shared" si="2"/>
        <v>0</v>
      </c>
      <c r="H10" s="10"/>
      <c r="I10" s="10">
        <f t="shared" si="3"/>
        <v>0</v>
      </c>
      <c r="J10" s="10"/>
      <c r="K10" s="10"/>
      <c r="L10" s="10"/>
      <c r="M10" s="11">
        <f t="shared" si="6"/>
        <v>0</v>
      </c>
      <c r="N10" s="11"/>
      <c r="O10" s="11"/>
    </row>
    <row r="11" spans="1:15" ht="79.5" thickBot="1" x14ac:dyDescent="0.3">
      <c r="A11" s="20" t="s">
        <v>17</v>
      </c>
      <c r="B11" s="8" t="s">
        <v>18</v>
      </c>
      <c r="C11" s="9">
        <v>10755</v>
      </c>
      <c r="D11" s="10">
        <v>11571.1</v>
      </c>
      <c r="E11" s="10">
        <f t="shared" si="0"/>
        <v>816.10000000000036</v>
      </c>
      <c r="F11" s="10">
        <f t="shared" si="1"/>
        <v>7.5880985588098593</v>
      </c>
      <c r="G11" s="10">
        <f t="shared" si="2"/>
        <v>107.58809855880986</v>
      </c>
      <c r="H11" s="10">
        <v>11571.1</v>
      </c>
      <c r="I11" s="10">
        <f t="shared" si="3"/>
        <v>0</v>
      </c>
      <c r="J11" s="10">
        <f t="shared" si="4"/>
        <v>0</v>
      </c>
      <c r="K11" s="10">
        <f t="shared" si="5"/>
        <v>0</v>
      </c>
      <c r="L11" s="10">
        <v>11371.1</v>
      </c>
      <c r="M11" s="11">
        <f t="shared" si="6"/>
        <v>-200</v>
      </c>
      <c r="N11" s="11">
        <f t="shared" si="7"/>
        <v>-1.728444141006473</v>
      </c>
      <c r="O11" s="11">
        <f t="shared" si="8"/>
        <v>98.271555858993537</v>
      </c>
    </row>
    <row r="12" spans="1:15" ht="32.25" thickBot="1" x14ac:dyDescent="0.3">
      <c r="A12" s="20" t="s">
        <v>19</v>
      </c>
      <c r="B12" s="14" t="s">
        <v>20</v>
      </c>
      <c r="C12" s="13">
        <v>33</v>
      </c>
      <c r="D12" s="10"/>
      <c r="E12" s="10">
        <f t="shared" si="0"/>
        <v>-33</v>
      </c>
      <c r="F12" s="10">
        <f t="shared" si="1"/>
        <v>-100</v>
      </c>
      <c r="G12" s="10">
        <f t="shared" si="2"/>
        <v>0</v>
      </c>
      <c r="H12" s="10"/>
      <c r="I12" s="10">
        <f t="shared" si="3"/>
        <v>0</v>
      </c>
      <c r="J12" s="10"/>
      <c r="K12" s="10"/>
      <c r="L12" s="10"/>
      <c r="M12" s="11">
        <f t="shared" si="6"/>
        <v>0</v>
      </c>
      <c r="N12" s="11"/>
      <c r="O12" s="11"/>
    </row>
    <row r="13" spans="1:15" ht="16.5" thickBot="1" x14ac:dyDescent="0.3">
      <c r="A13" s="20" t="s">
        <v>21</v>
      </c>
      <c r="B13" s="8" t="s">
        <v>22</v>
      </c>
      <c r="C13" s="9">
        <v>0</v>
      </c>
      <c r="D13" s="10">
        <v>400</v>
      </c>
      <c r="E13" s="10">
        <f t="shared" si="0"/>
        <v>400</v>
      </c>
      <c r="F13" s="10"/>
      <c r="G13" s="10"/>
      <c r="H13" s="10">
        <v>400</v>
      </c>
      <c r="I13" s="10">
        <f t="shared" si="3"/>
        <v>0</v>
      </c>
      <c r="J13" s="10">
        <f t="shared" si="4"/>
        <v>0</v>
      </c>
      <c r="K13" s="10">
        <f t="shared" si="5"/>
        <v>0</v>
      </c>
      <c r="L13" s="10">
        <v>400</v>
      </c>
      <c r="M13" s="11">
        <f t="shared" si="6"/>
        <v>0</v>
      </c>
      <c r="N13" s="11">
        <f t="shared" si="7"/>
        <v>0</v>
      </c>
      <c r="O13" s="11">
        <f t="shared" si="8"/>
        <v>100</v>
      </c>
    </row>
    <row r="14" spans="1:15" ht="32.25" thickBot="1" x14ac:dyDescent="0.3">
      <c r="A14" s="20" t="s">
        <v>23</v>
      </c>
      <c r="B14" s="8" t="s">
        <v>24</v>
      </c>
      <c r="C14" s="9">
        <v>32110</v>
      </c>
      <c r="D14" s="10">
        <v>39288.699999999997</v>
      </c>
      <c r="E14" s="10">
        <f t="shared" si="0"/>
        <v>7178.6999999999971</v>
      </c>
      <c r="F14" s="10">
        <f t="shared" si="1"/>
        <v>22.356586733104944</v>
      </c>
      <c r="G14" s="10">
        <f t="shared" si="2"/>
        <v>122.35658673310495</v>
      </c>
      <c r="H14" s="10">
        <v>39279.5</v>
      </c>
      <c r="I14" s="10">
        <f t="shared" si="3"/>
        <v>-9.1999999999970896</v>
      </c>
      <c r="J14" s="10">
        <f t="shared" si="4"/>
        <v>-2.3416402171609368E-2</v>
      </c>
      <c r="K14" s="10">
        <f t="shared" si="5"/>
        <v>-2.3421886734803367E-2</v>
      </c>
      <c r="L14" s="10">
        <v>38279.599999999999</v>
      </c>
      <c r="M14" s="11">
        <f t="shared" si="6"/>
        <v>-999.90000000000146</v>
      </c>
      <c r="N14" s="11">
        <f t="shared" si="7"/>
        <v>-2.5456026680584056</v>
      </c>
      <c r="O14" s="11">
        <f t="shared" si="8"/>
        <v>97.454397331941593</v>
      </c>
    </row>
    <row r="15" spans="1:15" ht="48" thickBot="1" x14ac:dyDescent="0.3">
      <c r="A15" s="19" t="s">
        <v>25</v>
      </c>
      <c r="B15" s="4" t="s">
        <v>26</v>
      </c>
      <c r="C15" s="5">
        <f>SUM(C16:C18)</f>
        <v>3114.1000000000004</v>
      </c>
      <c r="D15" s="5">
        <f>SUM(D16:D18)</f>
        <v>2987.8999999999996</v>
      </c>
      <c r="E15" s="6">
        <f t="shared" si="0"/>
        <v>-126.20000000000073</v>
      </c>
      <c r="F15" s="6">
        <f t="shared" si="1"/>
        <v>-4.0525352429273536</v>
      </c>
      <c r="G15" s="6">
        <f t="shared" si="2"/>
        <v>95.947464757072638</v>
      </c>
      <c r="H15" s="5">
        <f>SUM(H16:H18)</f>
        <v>2987.8999999999996</v>
      </c>
      <c r="I15" s="6">
        <f t="shared" si="3"/>
        <v>0</v>
      </c>
      <c r="J15" s="6">
        <f t="shared" si="4"/>
        <v>0</v>
      </c>
      <c r="K15" s="6">
        <f t="shared" si="5"/>
        <v>0</v>
      </c>
      <c r="L15" s="5">
        <f>SUM(L16:L18)</f>
        <v>2987.8999999999996</v>
      </c>
      <c r="M15" s="7">
        <f t="shared" si="6"/>
        <v>0</v>
      </c>
      <c r="N15" s="7">
        <f t="shared" si="7"/>
        <v>0</v>
      </c>
      <c r="O15" s="7">
        <f t="shared" si="8"/>
        <v>100</v>
      </c>
    </row>
    <row r="16" spans="1:15" ht="16.5" thickBot="1" x14ac:dyDescent="0.3">
      <c r="A16" s="20" t="s">
        <v>27</v>
      </c>
      <c r="B16" s="8" t="s">
        <v>28</v>
      </c>
      <c r="C16" s="9">
        <v>1689.7</v>
      </c>
      <c r="D16" s="10">
        <v>1624.3</v>
      </c>
      <c r="E16" s="10">
        <f t="shared" si="0"/>
        <v>-65.400000000000091</v>
      </c>
      <c r="F16" s="10">
        <f t="shared" si="1"/>
        <v>-3.8705095579096933</v>
      </c>
      <c r="G16" s="10">
        <f t="shared" si="2"/>
        <v>96.129490442090301</v>
      </c>
      <c r="H16" s="10">
        <v>1624.3</v>
      </c>
      <c r="I16" s="10">
        <f t="shared" si="3"/>
        <v>0</v>
      </c>
      <c r="J16" s="10">
        <f t="shared" si="4"/>
        <v>0</v>
      </c>
      <c r="K16" s="10">
        <f t="shared" si="5"/>
        <v>0</v>
      </c>
      <c r="L16" s="10">
        <v>1624.3</v>
      </c>
      <c r="M16" s="11">
        <f t="shared" si="6"/>
        <v>0</v>
      </c>
      <c r="N16" s="11">
        <f t="shared" si="7"/>
        <v>0</v>
      </c>
      <c r="O16" s="11">
        <f t="shared" si="8"/>
        <v>100</v>
      </c>
    </row>
    <row r="17" spans="1:15" ht="63.75" thickBot="1" x14ac:dyDescent="0.3">
      <c r="A17" s="20" t="s">
        <v>29</v>
      </c>
      <c r="B17" s="8" t="s">
        <v>30</v>
      </c>
      <c r="C17" s="9">
        <v>1374.4</v>
      </c>
      <c r="D17" s="10">
        <v>1313.6</v>
      </c>
      <c r="E17" s="10">
        <f t="shared" si="0"/>
        <v>-60.800000000000182</v>
      </c>
      <c r="F17" s="10">
        <f t="shared" si="1"/>
        <v>-4.4237485448195706</v>
      </c>
      <c r="G17" s="10">
        <f t="shared" si="2"/>
        <v>95.576251455180426</v>
      </c>
      <c r="H17" s="10">
        <v>1313.6</v>
      </c>
      <c r="I17" s="10">
        <f t="shared" si="3"/>
        <v>0</v>
      </c>
      <c r="J17" s="10">
        <f t="shared" si="4"/>
        <v>0</v>
      </c>
      <c r="K17" s="10">
        <f t="shared" si="5"/>
        <v>0</v>
      </c>
      <c r="L17" s="10">
        <v>1313.6</v>
      </c>
      <c r="M17" s="11">
        <f t="shared" si="6"/>
        <v>0</v>
      </c>
      <c r="N17" s="11">
        <f t="shared" si="7"/>
        <v>0</v>
      </c>
      <c r="O17" s="11">
        <f t="shared" si="8"/>
        <v>100</v>
      </c>
    </row>
    <row r="18" spans="1:15" ht="63.75" thickBot="1" x14ac:dyDescent="0.3">
      <c r="A18" s="20" t="s">
        <v>31</v>
      </c>
      <c r="B18" s="8" t="s">
        <v>32</v>
      </c>
      <c r="C18" s="9">
        <v>50</v>
      </c>
      <c r="D18" s="10">
        <v>50</v>
      </c>
      <c r="E18" s="10">
        <f t="shared" si="0"/>
        <v>0</v>
      </c>
      <c r="F18" s="10">
        <f t="shared" si="1"/>
        <v>0</v>
      </c>
      <c r="G18" s="10">
        <f t="shared" si="2"/>
        <v>100</v>
      </c>
      <c r="H18" s="10">
        <v>50</v>
      </c>
      <c r="I18" s="10">
        <f t="shared" si="3"/>
        <v>0</v>
      </c>
      <c r="J18" s="10">
        <f t="shared" si="4"/>
        <v>0</v>
      </c>
      <c r="K18" s="10">
        <f t="shared" si="5"/>
        <v>0</v>
      </c>
      <c r="L18" s="10">
        <v>50</v>
      </c>
      <c r="M18" s="11">
        <f t="shared" si="6"/>
        <v>0</v>
      </c>
      <c r="N18" s="11">
        <f t="shared" si="7"/>
        <v>0</v>
      </c>
      <c r="O18" s="11">
        <f t="shared" si="8"/>
        <v>100</v>
      </c>
    </row>
    <row r="19" spans="1:15" ht="16.5" thickBot="1" x14ac:dyDescent="0.3">
      <c r="A19" s="19" t="s">
        <v>33</v>
      </c>
      <c r="B19" s="4" t="s">
        <v>34</v>
      </c>
      <c r="C19" s="5">
        <f>SUM(C20:C23)</f>
        <v>57510.6</v>
      </c>
      <c r="D19" s="5">
        <f>SUM(D20:D23)</f>
        <v>93291.8</v>
      </c>
      <c r="E19" s="6">
        <f t="shared" si="0"/>
        <v>35781.200000000004</v>
      </c>
      <c r="F19" s="6">
        <f t="shared" si="1"/>
        <v>62.216704398841273</v>
      </c>
      <c r="G19" s="6">
        <f t="shared" si="2"/>
        <v>162.21670439884127</v>
      </c>
      <c r="H19" s="5">
        <f>SUM(H20:H23)</f>
        <v>43974.899999999994</v>
      </c>
      <c r="I19" s="6">
        <f t="shared" si="3"/>
        <v>-49316.900000000009</v>
      </c>
      <c r="J19" s="6">
        <f t="shared" si="4"/>
        <v>-52.863059775885986</v>
      </c>
      <c r="K19" s="6">
        <f t="shared" si="5"/>
        <v>-112.14783888081614</v>
      </c>
      <c r="L19" s="5">
        <f>SUM(L20:L23)</f>
        <v>43687.799999999996</v>
      </c>
      <c r="M19" s="7">
        <f t="shared" si="6"/>
        <v>-287.09999999999854</v>
      </c>
      <c r="N19" s="7">
        <f t="shared" si="7"/>
        <v>-0.6528724340476012</v>
      </c>
      <c r="O19" s="7">
        <f t="shared" si="8"/>
        <v>99.347127565952391</v>
      </c>
    </row>
    <row r="20" spans="1:15" ht="32.25" thickBot="1" x14ac:dyDescent="0.3">
      <c r="A20" s="20" t="s">
        <v>35</v>
      </c>
      <c r="B20" s="8" t="s">
        <v>36</v>
      </c>
      <c r="C20" s="9">
        <v>8938.2999999999993</v>
      </c>
      <c r="D20" s="10">
        <v>8440.2999999999993</v>
      </c>
      <c r="E20" s="10">
        <f t="shared" si="0"/>
        <v>-498</v>
      </c>
      <c r="F20" s="10">
        <f t="shared" si="1"/>
        <v>-5.5715292617164343</v>
      </c>
      <c r="G20" s="10">
        <f t="shared" si="2"/>
        <v>94.428470738283565</v>
      </c>
      <c r="H20" s="10">
        <v>200.7</v>
      </c>
      <c r="I20" s="10">
        <f t="shared" si="3"/>
        <v>-8239.5999999999985</v>
      </c>
      <c r="J20" s="10">
        <f t="shared" si="4"/>
        <v>-97.622122436406272</v>
      </c>
      <c r="K20" s="10">
        <f t="shared" si="5"/>
        <v>-4105.4309915296453</v>
      </c>
      <c r="L20" s="10">
        <v>200.7</v>
      </c>
      <c r="M20" s="11">
        <f t="shared" si="6"/>
        <v>0</v>
      </c>
      <c r="N20" s="11">
        <f t="shared" si="7"/>
        <v>0</v>
      </c>
      <c r="O20" s="11">
        <f t="shared" si="8"/>
        <v>100</v>
      </c>
    </row>
    <row r="21" spans="1:15" ht="16.5" thickBot="1" x14ac:dyDescent="0.3">
      <c r="A21" s="20" t="s">
        <v>37</v>
      </c>
      <c r="B21" s="8" t="s">
        <v>38</v>
      </c>
      <c r="C21" s="9">
        <v>862.3</v>
      </c>
      <c r="D21" s="10">
        <v>500</v>
      </c>
      <c r="E21" s="10">
        <f t="shared" si="0"/>
        <v>-362.29999999999995</v>
      </c>
      <c r="F21" s="10">
        <f t="shared" si="1"/>
        <v>-42.015539835324127</v>
      </c>
      <c r="G21" s="10">
        <f t="shared" si="2"/>
        <v>57.984460164675866</v>
      </c>
      <c r="H21" s="10">
        <v>500</v>
      </c>
      <c r="I21" s="10">
        <f t="shared" si="3"/>
        <v>0</v>
      </c>
      <c r="J21" s="10">
        <f t="shared" si="4"/>
        <v>0</v>
      </c>
      <c r="K21" s="10">
        <f t="shared" si="5"/>
        <v>0</v>
      </c>
      <c r="L21" s="10">
        <v>200</v>
      </c>
      <c r="M21" s="11">
        <f t="shared" si="6"/>
        <v>-300</v>
      </c>
      <c r="N21" s="11">
        <f t="shared" si="7"/>
        <v>-60</v>
      </c>
      <c r="O21" s="11">
        <f t="shared" si="8"/>
        <v>40</v>
      </c>
    </row>
    <row r="22" spans="1:15" ht="32.25" thickBot="1" x14ac:dyDescent="0.3">
      <c r="A22" s="20" t="s">
        <v>39</v>
      </c>
      <c r="B22" s="8" t="s">
        <v>40</v>
      </c>
      <c r="C22" s="9">
        <v>38600</v>
      </c>
      <c r="D22" s="10">
        <v>77425.5</v>
      </c>
      <c r="E22" s="10">
        <f t="shared" si="0"/>
        <v>38825.5</v>
      </c>
      <c r="F22" s="10">
        <f t="shared" si="1"/>
        <v>100.58419689119171</v>
      </c>
      <c r="G22" s="10">
        <f t="shared" si="2"/>
        <v>200.58419689119171</v>
      </c>
      <c r="H22" s="10">
        <v>34848.199999999997</v>
      </c>
      <c r="I22" s="10">
        <f t="shared" si="3"/>
        <v>-42577.3</v>
      </c>
      <c r="J22" s="10">
        <f t="shared" si="4"/>
        <v>-54.991314231099572</v>
      </c>
      <c r="K22" s="10">
        <f t="shared" si="5"/>
        <v>-122.17933781371779</v>
      </c>
      <c r="L22" s="10">
        <v>36261.1</v>
      </c>
      <c r="M22" s="11">
        <f t="shared" si="6"/>
        <v>1412.9000000000015</v>
      </c>
      <c r="N22" s="11">
        <f t="shared" si="7"/>
        <v>4.0544418363071886</v>
      </c>
      <c r="O22" s="11">
        <f t="shared" si="8"/>
        <v>104.05444183630719</v>
      </c>
    </row>
    <row r="23" spans="1:15" ht="32.25" thickBot="1" x14ac:dyDescent="0.3">
      <c r="A23" s="20" t="s">
        <v>41</v>
      </c>
      <c r="B23" s="8" t="s">
        <v>42</v>
      </c>
      <c r="C23" s="9">
        <v>9110</v>
      </c>
      <c r="D23" s="10">
        <v>6926</v>
      </c>
      <c r="E23" s="10">
        <f t="shared" si="0"/>
        <v>-2184</v>
      </c>
      <c r="F23" s="10">
        <f t="shared" si="1"/>
        <v>-23.97365532381998</v>
      </c>
      <c r="G23" s="10">
        <f t="shared" si="2"/>
        <v>76.026344676180031</v>
      </c>
      <c r="H23" s="10">
        <v>8426</v>
      </c>
      <c r="I23" s="10">
        <f t="shared" si="3"/>
        <v>1500</v>
      </c>
      <c r="J23" s="10">
        <f t="shared" si="4"/>
        <v>21.657522379439794</v>
      </c>
      <c r="K23" s="10">
        <f t="shared" si="5"/>
        <v>17.802041300735819</v>
      </c>
      <c r="L23" s="10">
        <v>7026</v>
      </c>
      <c r="M23" s="11">
        <f t="shared" si="6"/>
        <v>-1400</v>
      </c>
      <c r="N23" s="11">
        <f t="shared" si="7"/>
        <v>-16.615238547353432</v>
      </c>
      <c r="O23" s="11">
        <f t="shared" si="8"/>
        <v>83.384761452646572</v>
      </c>
    </row>
    <row r="24" spans="1:15" ht="32.25" thickBot="1" x14ac:dyDescent="0.3">
      <c r="A24" s="19" t="s">
        <v>43</v>
      </c>
      <c r="B24" s="4" t="s">
        <v>44</v>
      </c>
      <c r="C24" s="5">
        <f>SUM(C25:C28)</f>
        <v>222659.30000000002</v>
      </c>
      <c r="D24" s="5">
        <f>SUM(D25:D28)</f>
        <v>66888.5</v>
      </c>
      <c r="E24" s="6">
        <f t="shared" si="0"/>
        <v>-155770.80000000002</v>
      </c>
      <c r="F24" s="6">
        <f t="shared" si="1"/>
        <v>-69.959260628233366</v>
      </c>
      <c r="G24" s="6">
        <f t="shared" si="2"/>
        <v>30.040739371766641</v>
      </c>
      <c r="H24" s="5">
        <f>SUM(H25:H28)</f>
        <v>38724.299999999996</v>
      </c>
      <c r="I24" s="6">
        <f t="shared" si="3"/>
        <v>-28164.200000000004</v>
      </c>
      <c r="J24" s="6">
        <f t="shared" si="4"/>
        <v>-42.106191647293642</v>
      </c>
      <c r="K24" s="6">
        <f t="shared" si="5"/>
        <v>-72.730042892963866</v>
      </c>
      <c r="L24" s="5">
        <f>SUM(L25:L28)</f>
        <v>36174.1</v>
      </c>
      <c r="M24" s="7">
        <f t="shared" si="6"/>
        <v>-2550.1999999999971</v>
      </c>
      <c r="N24" s="7">
        <f t="shared" si="7"/>
        <v>-6.5855289830932957</v>
      </c>
      <c r="O24" s="7">
        <f t="shared" si="8"/>
        <v>93.414471016906703</v>
      </c>
    </row>
    <row r="25" spans="1:15" ht="16.5" thickBot="1" x14ac:dyDescent="0.3">
      <c r="A25" s="20" t="s">
        <v>45</v>
      </c>
      <c r="B25" s="8" t="s">
        <v>46</v>
      </c>
      <c r="C25" s="9">
        <v>178713.2</v>
      </c>
      <c r="D25" s="10">
        <v>33378.9</v>
      </c>
      <c r="E25" s="10">
        <f t="shared" si="0"/>
        <v>-145334.30000000002</v>
      </c>
      <c r="F25" s="10">
        <f t="shared" si="1"/>
        <v>-81.322644326216533</v>
      </c>
      <c r="G25" s="10">
        <f t="shared" si="2"/>
        <v>18.67735567378347</v>
      </c>
      <c r="H25" s="10">
        <v>10190.6</v>
      </c>
      <c r="I25" s="10">
        <f t="shared" si="3"/>
        <v>-23188.300000000003</v>
      </c>
      <c r="J25" s="10">
        <f t="shared" si="4"/>
        <v>-69.46993459940262</v>
      </c>
      <c r="K25" s="10">
        <f t="shared" si="5"/>
        <v>-227.54597374050599</v>
      </c>
      <c r="L25" s="10">
        <v>10114.5</v>
      </c>
      <c r="M25" s="11">
        <f t="shared" si="6"/>
        <v>-76.100000000000364</v>
      </c>
      <c r="N25" s="11">
        <f t="shared" si="7"/>
        <v>-0.74676662806900829</v>
      </c>
      <c r="O25" s="11">
        <f t="shared" si="8"/>
        <v>99.253233371930989</v>
      </c>
    </row>
    <row r="26" spans="1:15" ht="16.5" thickBot="1" x14ac:dyDescent="0.3">
      <c r="A26" s="20" t="s">
        <v>47</v>
      </c>
      <c r="B26" s="8" t="s">
        <v>48</v>
      </c>
      <c r="C26" s="9">
        <v>15161.4</v>
      </c>
      <c r="D26" s="10">
        <v>3750</v>
      </c>
      <c r="E26" s="10">
        <f t="shared" si="0"/>
        <v>-11411.4</v>
      </c>
      <c r="F26" s="10">
        <f t="shared" si="1"/>
        <v>-75.266136372630498</v>
      </c>
      <c r="G26" s="10">
        <f t="shared" si="2"/>
        <v>24.733863627369505</v>
      </c>
      <c r="H26" s="10">
        <v>6324.1</v>
      </c>
      <c r="I26" s="10">
        <f t="shared" si="3"/>
        <v>2574.1000000000004</v>
      </c>
      <c r="J26" s="10">
        <f t="shared" si="4"/>
        <v>68.64266666666667</v>
      </c>
      <c r="K26" s="10">
        <f t="shared" si="5"/>
        <v>40.703024936354581</v>
      </c>
      <c r="L26" s="10">
        <v>3850</v>
      </c>
      <c r="M26" s="11">
        <f t="shared" si="6"/>
        <v>-2474.1000000000004</v>
      </c>
      <c r="N26" s="11">
        <f t="shared" si="7"/>
        <v>-39.121772267990707</v>
      </c>
      <c r="O26" s="11">
        <f t="shared" si="8"/>
        <v>60.878227732009293</v>
      </c>
    </row>
    <row r="27" spans="1:15" ht="16.5" thickBot="1" x14ac:dyDescent="0.3">
      <c r="A27" s="20" t="s">
        <v>49</v>
      </c>
      <c r="B27" s="8" t="s">
        <v>50</v>
      </c>
      <c r="C27" s="9">
        <v>23845.1</v>
      </c>
      <c r="D27" s="10">
        <v>26965</v>
      </c>
      <c r="E27" s="10">
        <f t="shared" si="0"/>
        <v>3119.9000000000015</v>
      </c>
      <c r="F27" s="10">
        <f t="shared" si="1"/>
        <v>13.08402984260918</v>
      </c>
      <c r="G27" s="10">
        <f t="shared" si="2"/>
        <v>113.0840298426092</v>
      </c>
      <c r="H27" s="10">
        <v>19415</v>
      </c>
      <c r="I27" s="10">
        <f t="shared" si="3"/>
        <v>-7550</v>
      </c>
      <c r="J27" s="10">
        <f t="shared" si="4"/>
        <v>-27.999258297793432</v>
      </c>
      <c r="K27" s="10">
        <f t="shared" si="5"/>
        <v>-38.887458150914242</v>
      </c>
      <c r="L27" s="10">
        <v>19415</v>
      </c>
      <c r="M27" s="11">
        <f t="shared" si="6"/>
        <v>0</v>
      </c>
      <c r="N27" s="11">
        <f t="shared" si="7"/>
        <v>0</v>
      </c>
      <c r="O27" s="11">
        <f t="shared" si="8"/>
        <v>100</v>
      </c>
    </row>
    <row r="28" spans="1:15" ht="48" thickBot="1" x14ac:dyDescent="0.3">
      <c r="A28" s="20" t="s">
        <v>51</v>
      </c>
      <c r="B28" s="8" t="s">
        <v>52</v>
      </c>
      <c r="C28" s="9">
        <v>4939.6000000000004</v>
      </c>
      <c r="D28" s="10">
        <v>2794.6</v>
      </c>
      <c r="E28" s="10">
        <f t="shared" si="0"/>
        <v>-2145.0000000000005</v>
      </c>
      <c r="F28" s="10">
        <f t="shared" si="1"/>
        <v>-43.424568790995224</v>
      </c>
      <c r="G28" s="10">
        <f t="shared" si="2"/>
        <v>56.575431209004769</v>
      </c>
      <c r="H28" s="10">
        <v>2794.6</v>
      </c>
      <c r="I28" s="10">
        <f t="shared" si="3"/>
        <v>0</v>
      </c>
      <c r="J28" s="10">
        <f t="shared" si="4"/>
        <v>0</v>
      </c>
      <c r="K28" s="10">
        <f t="shared" si="5"/>
        <v>0</v>
      </c>
      <c r="L28" s="10">
        <v>2794.6</v>
      </c>
      <c r="M28" s="11">
        <f t="shared" si="6"/>
        <v>0</v>
      </c>
      <c r="N28" s="11">
        <f t="shared" si="7"/>
        <v>0</v>
      </c>
      <c r="O28" s="11">
        <f t="shared" si="8"/>
        <v>100</v>
      </c>
    </row>
    <row r="29" spans="1:15" ht="16.5" thickBot="1" x14ac:dyDescent="0.3">
      <c r="A29" s="19" t="s">
        <v>53</v>
      </c>
      <c r="B29" s="4" t="s">
        <v>54</v>
      </c>
      <c r="C29" s="5">
        <f>SUM(C30:C34)</f>
        <v>510221.8</v>
      </c>
      <c r="D29" s="5">
        <f>SUM(D30:D34)</f>
        <v>493897.80000000005</v>
      </c>
      <c r="E29" s="6">
        <f t="shared" si="0"/>
        <v>-16323.999999999942</v>
      </c>
      <c r="F29" s="6">
        <f t="shared" si="1"/>
        <v>-3.1993928914836531</v>
      </c>
      <c r="G29" s="6">
        <f t="shared" si="2"/>
        <v>96.800607108516346</v>
      </c>
      <c r="H29" s="5">
        <f>SUM(H30:H34)</f>
        <v>487882.1</v>
      </c>
      <c r="I29" s="6">
        <f t="shared" si="3"/>
        <v>-6015.7000000000698</v>
      </c>
      <c r="J29" s="6">
        <f t="shared" si="4"/>
        <v>-1.2180050204718607</v>
      </c>
      <c r="K29" s="6">
        <f t="shared" si="5"/>
        <v>-1.2330233062455191</v>
      </c>
      <c r="L29" s="5">
        <f>SUM(L30:L34)</f>
        <v>472498.1</v>
      </c>
      <c r="M29" s="7">
        <f t="shared" si="6"/>
        <v>-15384</v>
      </c>
      <c r="N29" s="7">
        <f t="shared" si="7"/>
        <v>-3.1532208293766057</v>
      </c>
      <c r="O29" s="7">
        <f t="shared" si="8"/>
        <v>96.846779170623392</v>
      </c>
    </row>
    <row r="30" spans="1:15" ht="16.5" thickBot="1" x14ac:dyDescent="0.3">
      <c r="A30" s="20" t="s">
        <v>55</v>
      </c>
      <c r="B30" s="8" t="s">
        <v>56</v>
      </c>
      <c r="C30" s="9">
        <v>134767</v>
      </c>
      <c r="D30" s="10">
        <v>131161.79999999999</v>
      </c>
      <c r="E30" s="10">
        <f t="shared" si="0"/>
        <v>-3605.2000000000116</v>
      </c>
      <c r="F30" s="10">
        <f t="shared" si="1"/>
        <v>-2.6751356044135517</v>
      </c>
      <c r="G30" s="10">
        <f t="shared" si="2"/>
        <v>97.324864395586445</v>
      </c>
      <c r="H30" s="10">
        <v>130995.8</v>
      </c>
      <c r="I30" s="10">
        <f t="shared" si="3"/>
        <v>-165.99999999998545</v>
      </c>
      <c r="J30" s="10">
        <f t="shared" si="4"/>
        <v>-0.12656123962921023</v>
      </c>
      <c r="K30" s="10">
        <f t="shared" si="5"/>
        <v>-0.12672162008246482</v>
      </c>
      <c r="L30" s="10">
        <v>123271.8</v>
      </c>
      <c r="M30" s="11">
        <f t="shared" si="6"/>
        <v>-7724</v>
      </c>
      <c r="N30" s="11">
        <f t="shared" si="7"/>
        <v>-5.896372250102675</v>
      </c>
      <c r="O30" s="11">
        <f t="shared" si="8"/>
        <v>94.103627749897328</v>
      </c>
    </row>
    <row r="31" spans="1:15" ht="16.5" thickBot="1" x14ac:dyDescent="0.3">
      <c r="A31" s="20" t="s">
        <v>57</v>
      </c>
      <c r="B31" s="8" t="s">
        <v>58</v>
      </c>
      <c r="C31" s="9">
        <v>350791</v>
      </c>
      <c r="D31" s="10">
        <v>285149.2</v>
      </c>
      <c r="E31" s="10">
        <f t="shared" si="0"/>
        <v>-65641.799999999988</v>
      </c>
      <c r="F31" s="10">
        <f t="shared" si="1"/>
        <v>-18.712509728014684</v>
      </c>
      <c r="G31" s="10">
        <f t="shared" si="2"/>
        <v>81.28749027198532</v>
      </c>
      <c r="H31" s="10">
        <v>279835.8</v>
      </c>
      <c r="I31" s="10">
        <f t="shared" si="3"/>
        <v>-5313.4000000000233</v>
      </c>
      <c r="J31" s="10">
        <f t="shared" si="4"/>
        <v>-1.8633753838341551</v>
      </c>
      <c r="K31" s="10">
        <f t="shared" si="5"/>
        <v>-1.8987563421120612</v>
      </c>
      <c r="L31" s="10">
        <v>272533.8</v>
      </c>
      <c r="M31" s="11">
        <f t="shared" si="6"/>
        <v>-7302</v>
      </c>
      <c r="N31" s="11">
        <f t="shared" si="7"/>
        <v>-2.6093873621602386</v>
      </c>
      <c r="O31" s="11">
        <f t="shared" si="8"/>
        <v>97.390612637839752</v>
      </c>
    </row>
    <row r="32" spans="1:15" ht="32.25" thickBot="1" x14ac:dyDescent="0.3">
      <c r="A32" s="20" t="s">
        <v>59</v>
      </c>
      <c r="B32" s="8" t="s">
        <v>60</v>
      </c>
      <c r="C32" s="10"/>
      <c r="D32" s="10">
        <v>52147.9</v>
      </c>
      <c r="E32" s="10">
        <f t="shared" si="0"/>
        <v>52147.9</v>
      </c>
      <c r="F32" s="10" t="e">
        <f>E32/C32*100</f>
        <v>#DIV/0!</v>
      </c>
      <c r="G32" s="10" t="e">
        <f t="shared" si="2"/>
        <v>#DIV/0!</v>
      </c>
      <c r="H32" s="10">
        <v>51645.599999999999</v>
      </c>
      <c r="I32" s="10">
        <f t="shared" si="3"/>
        <v>-502.30000000000291</v>
      </c>
      <c r="J32" s="10">
        <f t="shared" si="4"/>
        <v>-0.96322191305882476</v>
      </c>
      <c r="K32" s="10">
        <f t="shared" si="5"/>
        <v>-0.97259011416268359</v>
      </c>
      <c r="L32" s="10">
        <v>51645.599999999999</v>
      </c>
      <c r="M32" s="11">
        <f t="shared" si="6"/>
        <v>0</v>
      </c>
      <c r="N32" s="11">
        <f t="shared" si="7"/>
        <v>0</v>
      </c>
      <c r="O32" s="11">
        <f t="shared" si="8"/>
        <v>100</v>
      </c>
    </row>
    <row r="33" spans="1:15" ht="16.5" thickBot="1" x14ac:dyDescent="0.3">
      <c r="A33" s="20" t="s">
        <v>61</v>
      </c>
      <c r="B33" s="8" t="s">
        <v>62</v>
      </c>
      <c r="C33" s="13">
        <v>365</v>
      </c>
      <c r="D33" s="10">
        <v>256</v>
      </c>
      <c r="E33" s="10">
        <f t="shared" si="0"/>
        <v>-109</v>
      </c>
      <c r="F33" s="10">
        <f t="shared" si="1"/>
        <v>-29.863013698630137</v>
      </c>
      <c r="G33" s="10">
        <f t="shared" si="2"/>
        <v>70.136986301369859</v>
      </c>
      <c r="H33" s="10">
        <v>256</v>
      </c>
      <c r="I33" s="10">
        <f t="shared" si="3"/>
        <v>0</v>
      </c>
      <c r="J33" s="10">
        <f t="shared" si="4"/>
        <v>0</v>
      </c>
      <c r="K33" s="10">
        <f t="shared" si="5"/>
        <v>0</v>
      </c>
      <c r="L33" s="10">
        <v>256</v>
      </c>
      <c r="M33" s="11">
        <f t="shared" si="6"/>
        <v>0</v>
      </c>
      <c r="N33" s="11">
        <f t="shared" si="7"/>
        <v>0</v>
      </c>
      <c r="O33" s="11">
        <f t="shared" si="8"/>
        <v>100</v>
      </c>
    </row>
    <row r="34" spans="1:15" ht="32.25" thickBot="1" x14ac:dyDescent="0.3">
      <c r="A34" s="20" t="s">
        <v>63</v>
      </c>
      <c r="B34" s="8" t="s">
        <v>64</v>
      </c>
      <c r="C34" s="9">
        <v>24298.799999999999</v>
      </c>
      <c r="D34" s="10">
        <v>25182.9</v>
      </c>
      <c r="E34" s="10">
        <f t="shared" si="0"/>
        <v>884.10000000000218</v>
      </c>
      <c r="F34" s="10">
        <f t="shared" si="1"/>
        <v>3.6384512815447767</v>
      </c>
      <c r="G34" s="10">
        <f t="shared" si="2"/>
        <v>103.63845128154479</v>
      </c>
      <c r="H34" s="10">
        <v>25148.9</v>
      </c>
      <c r="I34" s="10">
        <f t="shared" si="3"/>
        <v>-34</v>
      </c>
      <c r="J34" s="10">
        <f t="shared" si="4"/>
        <v>-0.13501225037624737</v>
      </c>
      <c r="K34" s="10">
        <f t="shared" si="5"/>
        <v>-0.1351947798909694</v>
      </c>
      <c r="L34" s="10">
        <v>24790.9</v>
      </c>
      <c r="M34" s="11">
        <f t="shared" si="6"/>
        <v>-358</v>
      </c>
      <c r="N34" s="11">
        <f t="shared" si="7"/>
        <v>-1.4235215059107953</v>
      </c>
      <c r="O34" s="11">
        <f t="shared" si="8"/>
        <v>98.576478494089201</v>
      </c>
    </row>
    <row r="35" spans="1:15" ht="16.5" thickBot="1" x14ac:dyDescent="0.3">
      <c r="A35" s="19" t="s">
        <v>65</v>
      </c>
      <c r="B35" s="4" t="s">
        <v>66</v>
      </c>
      <c r="C35" s="5">
        <f>SUM(C36:C37)</f>
        <v>67664.600000000006</v>
      </c>
      <c r="D35" s="5">
        <f>SUM(D36:D37)</f>
        <v>65278.400000000001</v>
      </c>
      <c r="E35" s="6">
        <f t="shared" si="0"/>
        <v>-2386.2000000000044</v>
      </c>
      <c r="F35" s="6">
        <f t="shared" si="1"/>
        <v>-3.5265116471537614</v>
      </c>
      <c r="G35" s="6">
        <f t="shared" si="2"/>
        <v>96.473488352846232</v>
      </c>
      <c r="H35" s="5">
        <f>SUM(H36:H37)</f>
        <v>67255.100000000006</v>
      </c>
      <c r="I35" s="6">
        <f t="shared" si="3"/>
        <v>1976.7000000000044</v>
      </c>
      <c r="J35" s="6">
        <f t="shared" si="4"/>
        <v>3.0281073065516377</v>
      </c>
      <c r="K35" s="6">
        <f t="shared" si="5"/>
        <v>2.9391079635596471</v>
      </c>
      <c r="L35" s="5">
        <f>SUM(L36:L37)</f>
        <v>64199.700000000004</v>
      </c>
      <c r="M35" s="7">
        <f t="shared" si="6"/>
        <v>-3055.4000000000015</v>
      </c>
      <c r="N35" s="7">
        <f t="shared" si="7"/>
        <v>-4.5430011999090043</v>
      </c>
      <c r="O35" s="7">
        <f t="shared" si="8"/>
        <v>95.456998800091</v>
      </c>
    </row>
    <row r="36" spans="1:15" ht="16.5" thickBot="1" x14ac:dyDescent="0.3">
      <c r="A36" s="20" t="s">
        <v>67</v>
      </c>
      <c r="B36" s="8" t="s">
        <v>68</v>
      </c>
      <c r="C36" s="9">
        <v>44802.7</v>
      </c>
      <c r="D36" s="10">
        <v>44583</v>
      </c>
      <c r="E36" s="10">
        <f t="shared" si="0"/>
        <v>-219.69999999999709</v>
      </c>
      <c r="F36" s="10">
        <f t="shared" si="1"/>
        <v>-0.49037223203065239</v>
      </c>
      <c r="G36" s="10">
        <f t="shared" si="2"/>
        <v>99.509627767969349</v>
      </c>
      <c r="H36" s="10">
        <v>46759.7</v>
      </c>
      <c r="I36" s="10">
        <f t="shared" si="3"/>
        <v>2176.6999999999971</v>
      </c>
      <c r="J36" s="10">
        <f t="shared" si="4"/>
        <v>4.8823542605925958</v>
      </c>
      <c r="K36" s="10">
        <f t="shared" si="5"/>
        <v>4.6550769145225424</v>
      </c>
      <c r="L36" s="10">
        <v>43704.3</v>
      </c>
      <c r="M36" s="11">
        <f t="shared" si="6"/>
        <v>-3055.3999999999942</v>
      </c>
      <c r="N36" s="11">
        <f t="shared" si="7"/>
        <v>-6.534259201834046</v>
      </c>
      <c r="O36" s="11">
        <f t="shared" si="8"/>
        <v>93.465740798165953</v>
      </c>
    </row>
    <row r="37" spans="1:15" ht="32.25" thickBot="1" x14ac:dyDescent="0.3">
      <c r="A37" s="20" t="s">
        <v>69</v>
      </c>
      <c r="B37" s="8" t="s">
        <v>70</v>
      </c>
      <c r="C37" s="9">
        <v>22861.9</v>
      </c>
      <c r="D37" s="10">
        <v>20695.400000000001</v>
      </c>
      <c r="E37" s="10">
        <f t="shared" si="0"/>
        <v>-2166.5</v>
      </c>
      <c r="F37" s="10">
        <f t="shared" si="1"/>
        <v>-9.4764652106780272</v>
      </c>
      <c r="G37" s="10">
        <f t="shared" si="2"/>
        <v>90.523534789321971</v>
      </c>
      <c r="H37" s="10">
        <v>20495.400000000001</v>
      </c>
      <c r="I37" s="10">
        <f t="shared" si="3"/>
        <v>-200</v>
      </c>
      <c r="J37" s="10">
        <f t="shared" si="4"/>
        <v>-0.9663983300636857</v>
      </c>
      <c r="K37" s="10">
        <f t="shared" si="5"/>
        <v>-0.97582872254261921</v>
      </c>
      <c r="L37" s="10">
        <v>20495.400000000001</v>
      </c>
      <c r="M37" s="11">
        <f t="shared" si="6"/>
        <v>0</v>
      </c>
      <c r="N37" s="11">
        <f t="shared" si="7"/>
        <v>0</v>
      </c>
      <c r="O37" s="11">
        <f t="shared" si="8"/>
        <v>100</v>
      </c>
    </row>
    <row r="38" spans="1:15" ht="16.5" thickBot="1" x14ac:dyDescent="0.3">
      <c r="A38" s="20" t="s">
        <v>71</v>
      </c>
      <c r="B38" s="15" t="s">
        <v>72</v>
      </c>
      <c r="C38" s="5">
        <f>C39</f>
        <v>20</v>
      </c>
      <c r="D38" s="5">
        <f>D39</f>
        <v>0</v>
      </c>
      <c r="E38" s="6">
        <f t="shared" si="0"/>
        <v>-20</v>
      </c>
      <c r="F38" s="6">
        <f t="shared" si="1"/>
        <v>-100</v>
      </c>
      <c r="G38" s="6">
        <f t="shared" si="2"/>
        <v>0</v>
      </c>
      <c r="H38" s="5">
        <f>H39</f>
        <v>0</v>
      </c>
      <c r="I38" s="6">
        <f t="shared" si="3"/>
        <v>0</v>
      </c>
      <c r="J38" s="6"/>
      <c r="K38" s="6"/>
      <c r="L38" s="5">
        <f>L39</f>
        <v>0</v>
      </c>
      <c r="M38" s="7">
        <f t="shared" si="6"/>
        <v>0</v>
      </c>
      <c r="N38" s="7"/>
      <c r="O38" s="7"/>
    </row>
    <row r="39" spans="1:15" ht="32.25" thickBot="1" x14ac:dyDescent="0.3">
      <c r="A39" s="20" t="s">
        <v>73</v>
      </c>
      <c r="B39" s="16" t="s">
        <v>74</v>
      </c>
      <c r="C39" s="9">
        <v>20</v>
      </c>
      <c r="D39" s="10"/>
      <c r="E39" s="10">
        <f t="shared" si="0"/>
        <v>-20</v>
      </c>
      <c r="F39" s="10">
        <f t="shared" si="1"/>
        <v>-100</v>
      </c>
      <c r="G39" s="10">
        <f t="shared" si="2"/>
        <v>0</v>
      </c>
      <c r="H39" s="10"/>
      <c r="I39" s="10">
        <f t="shared" si="3"/>
        <v>0</v>
      </c>
      <c r="J39" s="10"/>
      <c r="K39" s="10"/>
      <c r="L39" s="10"/>
      <c r="M39" s="11">
        <f t="shared" si="6"/>
        <v>0</v>
      </c>
      <c r="N39" s="11"/>
      <c r="O39" s="11"/>
    </row>
    <row r="40" spans="1:15" ht="16.5" thickBot="1" x14ac:dyDescent="0.3">
      <c r="A40" s="19">
        <v>1000</v>
      </c>
      <c r="B40" s="4" t="s">
        <v>75</v>
      </c>
      <c r="C40" s="5">
        <f>SUM(C41:C43)</f>
        <v>37557.5</v>
      </c>
      <c r="D40" s="5">
        <f>SUM(D41:D43)</f>
        <v>26701.8</v>
      </c>
      <c r="E40" s="6">
        <f t="shared" si="0"/>
        <v>-10855.7</v>
      </c>
      <c r="F40" s="6">
        <f t="shared" si="1"/>
        <v>-28.904213539239837</v>
      </c>
      <c r="G40" s="6">
        <f t="shared" si="2"/>
        <v>71.095786460760166</v>
      </c>
      <c r="H40" s="5">
        <f>SUM(H41:H43)</f>
        <v>26701.8</v>
      </c>
      <c r="I40" s="6">
        <f t="shared" si="3"/>
        <v>0</v>
      </c>
      <c r="J40" s="6">
        <f t="shared" si="4"/>
        <v>0</v>
      </c>
      <c r="K40" s="6">
        <f t="shared" si="5"/>
        <v>0</v>
      </c>
      <c r="L40" s="5">
        <f>SUM(L41:L43)</f>
        <v>26201.8</v>
      </c>
      <c r="M40" s="7">
        <f t="shared" si="6"/>
        <v>-500</v>
      </c>
      <c r="N40" s="7">
        <f t="shared" si="7"/>
        <v>-1.8725329378543769</v>
      </c>
      <c r="O40" s="7">
        <f t="shared" si="8"/>
        <v>98.127467062145627</v>
      </c>
    </row>
    <row r="41" spans="1:15" ht="16.5" thickBot="1" x14ac:dyDescent="0.3">
      <c r="A41" s="20">
        <v>1001</v>
      </c>
      <c r="B41" s="8" t="s">
        <v>76</v>
      </c>
      <c r="C41" s="9">
        <v>2978.7</v>
      </c>
      <c r="D41" s="10">
        <v>4079.2</v>
      </c>
      <c r="E41" s="10">
        <f t="shared" si="0"/>
        <v>1100.5</v>
      </c>
      <c r="F41" s="10">
        <f t="shared" si="1"/>
        <v>36.94564743008695</v>
      </c>
      <c r="G41" s="10">
        <f t="shared" si="2"/>
        <v>136.94564743008695</v>
      </c>
      <c r="H41" s="10">
        <v>4079.2</v>
      </c>
      <c r="I41" s="10">
        <f t="shared" si="3"/>
        <v>0</v>
      </c>
      <c r="J41" s="10">
        <f t="shared" si="4"/>
        <v>0</v>
      </c>
      <c r="K41" s="10">
        <f t="shared" si="5"/>
        <v>0</v>
      </c>
      <c r="L41" s="10">
        <v>4079.2</v>
      </c>
      <c r="M41" s="11">
        <f t="shared" si="6"/>
        <v>0</v>
      </c>
      <c r="N41" s="11">
        <f t="shared" si="7"/>
        <v>0</v>
      </c>
      <c r="O41" s="11">
        <f t="shared" si="8"/>
        <v>100</v>
      </c>
    </row>
    <row r="42" spans="1:15" ht="32.25" thickBot="1" x14ac:dyDescent="0.3">
      <c r="A42" s="20">
        <v>1003</v>
      </c>
      <c r="B42" s="8" t="s">
        <v>77</v>
      </c>
      <c r="C42" s="9">
        <v>14147.7</v>
      </c>
      <c r="D42" s="10">
        <v>1500</v>
      </c>
      <c r="E42" s="10">
        <f t="shared" si="0"/>
        <v>-12647.7</v>
      </c>
      <c r="F42" s="10">
        <f t="shared" si="1"/>
        <v>-89.397569923026353</v>
      </c>
      <c r="G42" s="10">
        <f t="shared" si="2"/>
        <v>10.602430076973642</v>
      </c>
      <c r="H42" s="10">
        <v>1500</v>
      </c>
      <c r="I42" s="10">
        <f t="shared" si="3"/>
        <v>0</v>
      </c>
      <c r="J42" s="10">
        <f t="shared" si="4"/>
        <v>0</v>
      </c>
      <c r="K42" s="10">
        <f t="shared" si="5"/>
        <v>0</v>
      </c>
      <c r="L42" s="10">
        <v>1000</v>
      </c>
      <c r="M42" s="11">
        <f t="shared" si="6"/>
        <v>-500</v>
      </c>
      <c r="N42" s="11">
        <f t="shared" si="7"/>
        <v>-33.333333333333329</v>
      </c>
      <c r="O42" s="11">
        <f t="shared" si="8"/>
        <v>66.666666666666657</v>
      </c>
    </row>
    <row r="43" spans="1:15" ht="16.5" thickBot="1" x14ac:dyDescent="0.3">
      <c r="A43" s="20">
        <v>1004</v>
      </c>
      <c r="B43" s="8" t="s">
        <v>78</v>
      </c>
      <c r="C43" s="9">
        <v>20431.099999999999</v>
      </c>
      <c r="D43" s="10">
        <v>21122.6</v>
      </c>
      <c r="E43" s="10">
        <f t="shared" si="0"/>
        <v>691.5</v>
      </c>
      <c r="F43" s="10">
        <f t="shared" si="1"/>
        <v>3.3845461086285127</v>
      </c>
      <c r="G43" s="10">
        <f t="shared" si="2"/>
        <v>103.38454610862851</v>
      </c>
      <c r="H43" s="10">
        <v>21122.6</v>
      </c>
      <c r="I43" s="10">
        <f t="shared" si="3"/>
        <v>0</v>
      </c>
      <c r="J43" s="10">
        <f t="shared" si="4"/>
        <v>0</v>
      </c>
      <c r="K43" s="10">
        <f t="shared" si="5"/>
        <v>0</v>
      </c>
      <c r="L43" s="10">
        <v>21122.6</v>
      </c>
      <c r="M43" s="11">
        <f t="shared" si="6"/>
        <v>0</v>
      </c>
      <c r="N43" s="11">
        <f t="shared" si="7"/>
        <v>0</v>
      </c>
      <c r="O43" s="11">
        <f t="shared" si="8"/>
        <v>100</v>
      </c>
    </row>
    <row r="44" spans="1:15" ht="16.5" thickBot="1" x14ac:dyDescent="0.3">
      <c r="A44" s="19">
        <v>1100</v>
      </c>
      <c r="B44" s="4" t="s">
        <v>79</v>
      </c>
      <c r="C44" s="5">
        <f>SUM(C45:C46)</f>
        <v>900</v>
      </c>
      <c r="D44" s="5">
        <f>SUM(D45:D46)</f>
        <v>1100</v>
      </c>
      <c r="E44" s="6">
        <f t="shared" si="0"/>
        <v>200</v>
      </c>
      <c r="F44" s="6">
        <f t="shared" si="1"/>
        <v>22.222222222222221</v>
      </c>
      <c r="G44" s="6">
        <f t="shared" si="2"/>
        <v>122.22222222222223</v>
      </c>
      <c r="H44" s="5">
        <f>SUM(H45:H46)</f>
        <v>1100</v>
      </c>
      <c r="I44" s="6">
        <f t="shared" si="3"/>
        <v>0</v>
      </c>
      <c r="J44" s="6">
        <f t="shared" si="4"/>
        <v>0</v>
      </c>
      <c r="K44" s="6">
        <f t="shared" si="5"/>
        <v>0</v>
      </c>
      <c r="L44" s="5">
        <f>SUM(L45:L46)</f>
        <v>1100</v>
      </c>
      <c r="M44" s="7">
        <f t="shared" si="6"/>
        <v>0</v>
      </c>
      <c r="N44" s="7">
        <f t="shared" si="7"/>
        <v>0</v>
      </c>
      <c r="O44" s="7">
        <f t="shared" si="8"/>
        <v>100</v>
      </c>
    </row>
    <row r="45" spans="1:15" ht="16.5" thickBot="1" x14ac:dyDescent="0.3">
      <c r="A45" s="20">
        <v>1102</v>
      </c>
      <c r="B45" s="8" t="s">
        <v>80</v>
      </c>
      <c r="C45" s="9">
        <v>212.9</v>
      </c>
      <c r="D45" s="10">
        <v>1100</v>
      </c>
      <c r="E45" s="10">
        <f t="shared" si="0"/>
        <v>887.1</v>
      </c>
      <c r="F45" s="10">
        <f t="shared" si="1"/>
        <v>416.67449506810715</v>
      </c>
      <c r="G45" s="10">
        <f t="shared" si="2"/>
        <v>516.67449506810715</v>
      </c>
      <c r="H45" s="10">
        <v>1100</v>
      </c>
      <c r="I45" s="10">
        <f t="shared" si="3"/>
        <v>0</v>
      </c>
      <c r="J45" s="10">
        <f t="shared" si="4"/>
        <v>0</v>
      </c>
      <c r="K45" s="10">
        <f t="shared" si="5"/>
        <v>0</v>
      </c>
      <c r="L45" s="10">
        <v>1100</v>
      </c>
      <c r="M45" s="11">
        <f t="shared" si="6"/>
        <v>0</v>
      </c>
      <c r="N45" s="11">
        <f t="shared" si="7"/>
        <v>0</v>
      </c>
      <c r="O45" s="11">
        <f t="shared" si="8"/>
        <v>100</v>
      </c>
    </row>
    <row r="46" spans="1:15" ht="16.5" thickBot="1" x14ac:dyDescent="0.3">
      <c r="A46" s="20"/>
      <c r="B46" s="17" t="s">
        <v>81</v>
      </c>
      <c r="C46" s="9">
        <v>687.1</v>
      </c>
      <c r="D46" s="10"/>
      <c r="E46" s="10">
        <f t="shared" si="0"/>
        <v>-687.1</v>
      </c>
      <c r="F46" s="10">
        <f t="shared" si="1"/>
        <v>-100</v>
      </c>
      <c r="G46" s="10">
        <f t="shared" si="2"/>
        <v>0</v>
      </c>
      <c r="H46" s="10"/>
      <c r="I46" s="10">
        <f t="shared" si="3"/>
        <v>0</v>
      </c>
      <c r="J46" s="10"/>
      <c r="K46" s="10"/>
      <c r="L46" s="10"/>
      <c r="M46" s="11">
        <f t="shared" si="6"/>
        <v>0</v>
      </c>
      <c r="N46" s="11"/>
      <c r="O46" s="11"/>
    </row>
    <row r="47" spans="1:15" ht="21" customHeight="1" thickBot="1" x14ac:dyDescent="0.3">
      <c r="A47" s="19">
        <v>9900</v>
      </c>
      <c r="B47" s="4" t="s">
        <v>82</v>
      </c>
      <c r="C47" s="18"/>
      <c r="D47" s="6">
        <v>0</v>
      </c>
      <c r="E47" s="6">
        <f t="shared" si="0"/>
        <v>0</v>
      </c>
      <c r="F47" s="6"/>
      <c r="G47" s="6"/>
      <c r="H47" s="6">
        <v>11682.4</v>
      </c>
      <c r="I47" s="6">
        <f t="shared" si="3"/>
        <v>11682.4</v>
      </c>
      <c r="J47" s="6"/>
      <c r="K47" s="6"/>
      <c r="L47" s="6">
        <v>22724</v>
      </c>
      <c r="M47" s="7">
        <f t="shared" si="6"/>
        <v>11041.6</v>
      </c>
      <c r="N47" s="7"/>
      <c r="O47" s="7"/>
    </row>
    <row r="48" spans="1:15" ht="16.5" thickBot="1" x14ac:dyDescent="0.3">
      <c r="A48" s="20">
        <v>9999</v>
      </c>
      <c r="B48" s="8" t="s">
        <v>82</v>
      </c>
      <c r="C48" s="10"/>
      <c r="D48" s="10">
        <v>0</v>
      </c>
      <c r="E48" s="10">
        <f t="shared" si="0"/>
        <v>0</v>
      </c>
      <c r="F48" s="10"/>
      <c r="G48" s="10"/>
      <c r="H48" s="10">
        <v>11682.4</v>
      </c>
      <c r="I48" s="10">
        <f t="shared" si="3"/>
        <v>11682.4</v>
      </c>
      <c r="J48" s="10"/>
      <c r="K48" s="6"/>
      <c r="L48" s="10">
        <v>22724</v>
      </c>
      <c r="M48" s="11">
        <f t="shared" si="6"/>
        <v>11041.6</v>
      </c>
      <c r="N48" s="11"/>
      <c r="O48" s="11"/>
    </row>
    <row r="49" spans="1:15" ht="16.5" thickBot="1" x14ac:dyDescent="0.3">
      <c r="A49" s="21"/>
      <c r="B49" s="4" t="s">
        <v>83</v>
      </c>
      <c r="C49" s="6">
        <f>C6+C15+C19+C24+C29+C35+C38+C40+C44+C47</f>
        <v>970222.1</v>
      </c>
      <c r="D49" s="6">
        <f t="shared" ref="D49:M49" si="9">D6+D15+D19+D24+D29+D35+D38+D40+D44+D47</f>
        <v>829948.50000000012</v>
      </c>
      <c r="E49" s="6">
        <f t="shared" si="9"/>
        <v>-140273.59999999998</v>
      </c>
      <c r="F49" s="6">
        <f>E49/C49*100</f>
        <v>-14.457885467667658</v>
      </c>
      <c r="G49" s="6">
        <f t="shared" si="2"/>
        <v>85.542114532332363</v>
      </c>
      <c r="H49" s="6">
        <f t="shared" si="9"/>
        <v>760101.6</v>
      </c>
      <c r="I49" s="6">
        <f t="shared" si="9"/>
        <v>-69846.900000000052</v>
      </c>
      <c r="J49" s="6">
        <f t="shared" si="4"/>
        <v>-8.4158113425110166</v>
      </c>
      <c r="K49" s="6">
        <f t="shared" si="5"/>
        <v>-9.1891531342652151</v>
      </c>
      <c r="L49" s="6">
        <f t="shared" si="9"/>
        <v>747349.5</v>
      </c>
      <c r="M49" s="6">
        <f t="shared" si="9"/>
        <v>-12752.099999999997</v>
      </c>
      <c r="N49" s="7">
        <f t="shared" si="7"/>
        <v>-1.6776836149272674</v>
      </c>
      <c r="O49" s="7">
        <f t="shared" si="8"/>
        <v>98.322316385072739</v>
      </c>
    </row>
  </sheetData>
  <mergeCells count="14">
    <mergeCell ref="A2:O2"/>
    <mergeCell ref="M1:O1"/>
    <mergeCell ref="H4:H5"/>
    <mergeCell ref="I4:J4"/>
    <mergeCell ref="K4:K5"/>
    <mergeCell ref="L4:L5"/>
    <mergeCell ref="M4:N4"/>
    <mergeCell ref="O4:O5"/>
    <mergeCell ref="A4:A5"/>
    <mergeCell ref="B4:B5"/>
    <mergeCell ref="C4:C5"/>
    <mergeCell ref="D4:D5"/>
    <mergeCell ref="E4:F4"/>
    <mergeCell ref="G4:G5"/>
  </mergeCells>
  <pageMargins left="0.70866141732283472" right="0.31496062992125984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2016-12-11T10:08:33Z</dcterms:modified>
</cp:coreProperties>
</file>