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2300" tabRatio="887"/>
  </bookViews>
  <sheets>
    <sheet name="2025 Приложение 1 " sheetId="5" r:id="rId1"/>
    <sheet name="2024 Приложение 2 " sheetId="1" r:id="rId2"/>
  </sheets>
  <definedNames>
    <definedName name="_xlnm.Print_Area" localSheetId="1">'2024 Приложение 2 '!$A$1:$H$65</definedName>
    <definedName name="_xlnm.Print_Area" localSheetId="0">'2025 Приложение 1 '!$A$1:$H$66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5"/>
  <c r="C41" i="1"/>
  <c r="E27" i="5" l="1"/>
  <c r="D47" i="1" l="1"/>
  <c r="D40" i="1" l="1"/>
  <c r="D39" i="1"/>
  <c r="D38" i="1"/>
  <c r="D37" i="1"/>
  <c r="D36" i="1"/>
  <c r="D35" i="1"/>
  <c r="D34" i="1"/>
  <c r="D33" i="1"/>
  <c r="D32" i="1"/>
  <c r="D31" i="1"/>
  <c r="D30" i="1"/>
  <c r="D29" i="1"/>
  <c r="D61" i="5" l="1"/>
  <c r="D57" i="5"/>
  <c r="D56" i="5"/>
  <c r="D55" i="5"/>
  <c r="D54" i="5"/>
  <c r="D53" i="5"/>
  <c r="D52" i="5"/>
  <c r="D51" i="5"/>
  <c r="D50" i="5"/>
  <c r="D48" i="5"/>
  <c r="D46" i="5"/>
  <c r="H44" i="5"/>
  <c r="G44" i="5"/>
  <c r="F44" i="5"/>
  <c r="E44" i="5"/>
  <c r="D40" i="5"/>
  <c r="D39" i="5"/>
  <c r="D38" i="5"/>
  <c r="D37" i="5"/>
  <c r="D36" i="5"/>
  <c r="D35" i="5"/>
  <c r="D34" i="5"/>
  <c r="D33" i="5"/>
  <c r="D31" i="5"/>
  <c r="D29" i="5"/>
  <c r="H27" i="5"/>
  <c r="G27" i="5"/>
  <c r="F27" i="5"/>
  <c r="H24" i="5"/>
  <c r="D20" i="5"/>
  <c r="D19" i="5"/>
  <c r="D18" i="5"/>
  <c r="D17" i="5"/>
  <c r="D16" i="5"/>
  <c r="D15" i="5"/>
  <c r="D14" i="5"/>
  <c r="D13" i="5"/>
  <c r="D11" i="5"/>
  <c r="D9" i="5"/>
  <c r="G7" i="5"/>
  <c r="G24" i="5" s="1"/>
  <c r="F7" i="5"/>
  <c r="F24" i="5" s="1"/>
  <c r="E24" i="5"/>
  <c r="D44" i="5" l="1"/>
  <c r="D27" i="5"/>
  <c r="D7" i="5"/>
  <c r="D24" i="5" s="1"/>
  <c r="H24" i="1"/>
  <c r="F24" i="1"/>
  <c r="C43" i="5" l="1"/>
  <c r="C42" i="5"/>
  <c r="D62" i="1"/>
  <c r="D61" i="1"/>
  <c r="D57" i="1" l="1"/>
  <c r="D56" i="1"/>
  <c r="D55" i="1"/>
  <c r="D54" i="1"/>
  <c r="D53" i="1"/>
  <c r="D52" i="1"/>
  <c r="D51" i="1"/>
  <c r="D50" i="1"/>
  <c r="D48" i="1"/>
  <c r="D46" i="1"/>
  <c r="E44" i="1"/>
  <c r="F44" i="1"/>
  <c r="G44" i="1"/>
  <c r="H44" i="1"/>
  <c r="E27" i="1"/>
  <c r="F27" i="1"/>
  <c r="G27" i="1"/>
  <c r="H27" i="1"/>
  <c r="D20" i="1"/>
  <c r="D19" i="1"/>
  <c r="D18" i="1"/>
  <c r="D17" i="1"/>
  <c r="D16" i="1"/>
  <c r="D15" i="1"/>
  <c r="D14" i="1"/>
  <c r="D13" i="1"/>
  <c r="D11" i="1"/>
  <c r="D10" i="1"/>
  <c r="D9" i="1"/>
  <c r="E7" i="1"/>
  <c r="E24" i="1" s="1"/>
  <c r="F7" i="1"/>
  <c r="G7" i="1"/>
  <c r="G24" i="1" s="1"/>
  <c r="D44" i="1" l="1"/>
  <c r="D27" i="1"/>
  <c r="D7" i="1"/>
  <c r="D24" i="1" s="1"/>
</calcChain>
</file>

<file path=xl/sharedStrings.xml><?xml version="1.0" encoding="utf-8"?>
<sst xmlns="http://schemas.openxmlformats.org/spreadsheetml/2006/main" count="414" uniqueCount="74">
  <si>
    <t>№ п/п</t>
  </si>
  <si>
    <t>Показатели</t>
  </si>
  <si>
    <t>Всего по МО</t>
  </si>
  <si>
    <t>Всего по субъектам МСП (сумма граф 5,6,7,8)</t>
  </si>
  <si>
    <t>Индиви-дуальные предпри-ниматели (ПБОЮЛ)</t>
  </si>
  <si>
    <t>Юридические лица</t>
  </si>
  <si>
    <t>Малые предприя-тия</t>
  </si>
  <si>
    <t>Микро-предприя-тия</t>
  </si>
  <si>
    <t>Средние предприя-тия</t>
  </si>
  <si>
    <t>1.</t>
  </si>
  <si>
    <t>Количество всего, единиц:</t>
  </si>
  <si>
    <t>в том числе по отдельным видам экономической деятельности:</t>
  </si>
  <si>
    <t>х</t>
  </si>
  <si>
    <t>а)</t>
  </si>
  <si>
    <t>сельское, лесное хозяйство, охота, рыболовство и рыбоводство (Раздел А; классы: 01+02+03)</t>
  </si>
  <si>
    <t>б)</t>
  </si>
  <si>
    <t>добыча полезных ископаемых  (Раздел В; классы: 05+06+07+08+09)</t>
  </si>
  <si>
    <t>в)</t>
  </si>
  <si>
    <t>обрабатывающие производства  (Раздел С; классы: с 10 по 33 включительно)</t>
  </si>
  <si>
    <t>г)</t>
  </si>
  <si>
    <t>обеспечение электрической энергией, газом и паром; кондиционирование воздуха  (Раздел D; класс 35)</t>
  </si>
  <si>
    <t>д)</t>
  </si>
  <si>
    <t>водоснабжение; водоотведение, организация сбора и утилизация отходов, деятельность по ликвидации загрязнений  (Раздел Е; классы: 36+37+38+39)</t>
  </si>
  <si>
    <t xml:space="preserve"> </t>
  </si>
  <si>
    <t>е)</t>
  </si>
  <si>
    <t>строительство  (Раздел F; классы:  41+42+43)</t>
  </si>
  <si>
    <t>ж)</t>
  </si>
  <si>
    <t>торговля оптовая и розничная; ремонт автотранспортных средств и мотоциклов  (Раздел G; классы: 45+46+47)</t>
  </si>
  <si>
    <t>и)</t>
  </si>
  <si>
    <t>транспортировка и хранение  (Раздел Н; классы: 49+50+51+52+53)</t>
  </si>
  <si>
    <t>к)</t>
  </si>
  <si>
    <t>л)</t>
  </si>
  <si>
    <t>деятельность в области информации и связи  (Раздел J; классы: с 58 по 63 включительно)</t>
  </si>
  <si>
    <t>м)</t>
  </si>
  <si>
    <t>деятельность по операциям с недвижимым имуществом (Раздел L; класс 68)</t>
  </si>
  <si>
    <t>н)</t>
  </si>
  <si>
    <t>ПРОЧИЕ</t>
  </si>
  <si>
    <t xml:space="preserve">2. </t>
  </si>
  <si>
    <t>Доля предприятий в общем количестве предприятий и организаций, учтенных в регистре хозяйствующих субъектов МО, %</t>
  </si>
  <si>
    <t>3.</t>
  </si>
  <si>
    <t>Численность населения МО, чел.</t>
  </si>
  <si>
    <t>4.</t>
  </si>
  <si>
    <t>Среднемесячная заработная плата работников на отчетную дату, рублей</t>
  </si>
  <si>
    <t xml:space="preserve">5. </t>
  </si>
  <si>
    <t>Число субъектов МСП  в расчёте на 10 тыс. человек населения МО, ед.</t>
  </si>
  <si>
    <t>6.</t>
  </si>
  <si>
    <t>Численность занятого населения МО, чел.</t>
  </si>
  <si>
    <t>7.</t>
  </si>
  <si>
    <t>Среднесписочная численность работников (без внешних совместителей)  всех предприятий и организаций МО (полный круг), чел.</t>
  </si>
  <si>
    <t>8.</t>
  </si>
  <si>
    <t>Среднесписочная  численность работников (без внешних совместителей), чел.</t>
  </si>
  <si>
    <t>9.</t>
  </si>
  <si>
    <t>Доля всех занятых в сфере малого и среднего бизнеса в общей численности занятого населения МО, %</t>
  </si>
  <si>
    <t>Объем производства продукции (работ, услуг), млн. руб. (по малым и средним предприятиям - оборот)</t>
  </si>
  <si>
    <t xml:space="preserve">Всего уплачено налогов субъектами МСП, тыс. руб. </t>
  </si>
  <si>
    <t xml:space="preserve"> 13.1 </t>
  </si>
  <si>
    <t xml:space="preserve">В том числе: </t>
  </si>
  <si>
    <t>единого налога на вменённый доход для отдельных видов деятельности</t>
  </si>
  <si>
    <t xml:space="preserve"> 13.2. </t>
  </si>
  <si>
    <t>единого налога, взимаемого по упрощенной системе налогообложения</t>
  </si>
  <si>
    <t xml:space="preserve">13.3. </t>
  </si>
  <si>
    <t>единого сельскохозяйственного налога</t>
  </si>
  <si>
    <t xml:space="preserve">13.4. </t>
  </si>
  <si>
    <t>по патентной системе</t>
  </si>
  <si>
    <t xml:space="preserve">Доля  налоговых поступлений от субъектов предпринимательства в общей сумме налогов, поступивших в местный бюджет, % </t>
  </si>
  <si>
    <t>МО – муниципальное образование</t>
  </si>
  <si>
    <t>МСП – малое и среднее предпринимательство                             ПБОЮЛ – предприниматели без образования юридического лица</t>
  </si>
  <si>
    <t>деятельность гостиниц и предприятий общественного питания (Раздел I; классы:  55+56)</t>
  </si>
  <si>
    <t>Доля среднесписочной численности работников (без внешних совместителей), малых и средних предприятий в среднесписочной численности работников (без внешних совместителей)  всех предприятий и организаций МО, % 
(сумма граф 6,7,8 п.8 / графа 3 п.7 * 100%)</t>
  </si>
  <si>
    <t>Доля среднесписочной численности работников (без внешних совместителей), занятых у субъектов МСП, в общей численности занятого населения, % (графа 4 п.8 / графа 3 п.6 * 100%)</t>
  </si>
  <si>
    <t>Приложение № 1      от ________ 2023 г</t>
  </si>
  <si>
    <t>Данные по муниципальному образованию Сорочинский городской округ</t>
  </si>
  <si>
    <t>Оренбургской области, по состоянию на 01.01.2024г.</t>
  </si>
  <si>
    <t>Оренбургской области, по состоянию на 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</si>
</sst>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view="pageBreakPreview" topLeftCell="A43" zoomScale="82" zoomScaleSheetLayoutView="82" workbookViewId="0">
      <selection activeCell="B65" sqref="B65"/>
    </sheetView>
  </sheetViews>
  <sheetFormatPr defaultColWidth="9.140625" defaultRowHeight="11.25" x14ac:dyDescent="0.2"/>
  <cols>
    <col min="1" max="1" width="4.7109375" style="1" customWidth="1"/>
    <col min="2" max="2" width="42.5703125" style="1" customWidth="1"/>
    <col min="3" max="3" width="8" style="1" customWidth="1"/>
    <col min="4" max="4" width="9.5703125" style="1" customWidth="1"/>
    <col min="5" max="5" width="9" style="1" customWidth="1"/>
    <col min="6" max="7" width="7.28515625" style="1" customWidth="1"/>
    <col min="8" max="8" width="7.5703125" style="1" customWidth="1"/>
    <col min="9" max="16384" width="9.140625" style="1"/>
  </cols>
  <sheetData>
    <row r="1" spans="1:8" ht="15.75" customHeight="1" x14ac:dyDescent="0.2">
      <c r="A1" s="6"/>
      <c r="B1" s="19"/>
      <c r="C1" s="19"/>
      <c r="D1" s="19"/>
      <c r="E1" s="19"/>
      <c r="F1" s="52" t="s">
        <v>70</v>
      </c>
      <c r="G1" s="52"/>
      <c r="H1" s="52"/>
    </row>
    <row r="2" spans="1:8" ht="14.25" customHeight="1" x14ac:dyDescent="0.2">
      <c r="A2" s="31"/>
      <c r="B2" s="56" t="s">
        <v>71</v>
      </c>
      <c r="C2" s="56"/>
      <c r="D2" s="56"/>
      <c r="E2" s="56"/>
      <c r="F2" s="56"/>
      <c r="G2" s="56"/>
      <c r="H2" s="32"/>
    </row>
    <row r="3" spans="1:8" ht="35.25" customHeight="1" x14ac:dyDescent="0.2">
      <c r="A3" s="24"/>
      <c r="B3" s="57" t="s">
        <v>73</v>
      </c>
      <c r="C3" s="58"/>
      <c r="D3" s="58"/>
      <c r="E3" s="58"/>
      <c r="F3" s="58"/>
      <c r="G3" s="58"/>
      <c r="H3" s="58"/>
    </row>
    <row r="4" spans="1:8" ht="54" customHeight="1" x14ac:dyDescent="0.2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53" t="s">
        <v>5</v>
      </c>
      <c r="G4" s="54"/>
      <c r="H4" s="55"/>
    </row>
    <row r="5" spans="1:8" ht="34.5" customHeight="1" x14ac:dyDescent="0.2">
      <c r="A5" s="27"/>
      <c r="B5" s="27"/>
      <c r="C5" s="27"/>
      <c r="D5" s="27"/>
      <c r="E5" s="27"/>
      <c r="F5" s="33" t="s">
        <v>6</v>
      </c>
      <c r="G5" s="33" t="s">
        <v>7</v>
      </c>
      <c r="H5" s="33" t="s">
        <v>8</v>
      </c>
    </row>
    <row r="6" spans="1:8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 ht="12.75" customHeight="1" x14ac:dyDescent="0.2">
      <c r="A7" s="33" t="s">
        <v>9</v>
      </c>
      <c r="B7" s="12" t="s">
        <v>10</v>
      </c>
      <c r="C7" s="15"/>
      <c r="D7" s="33">
        <f>D9+D10+D11+D12+D13+D14+D15+D16+D17+D18+D19+D20</f>
        <v>1054</v>
      </c>
      <c r="E7" s="33">
        <v>914</v>
      </c>
      <c r="F7" s="33">
        <f>F9+F11+F13+F15+F16+F17+F19</f>
        <v>15</v>
      </c>
      <c r="G7" s="33">
        <f>G9+G10+G11+G12+G13+G14+G15+G16+G17+G18+G19+G20</f>
        <v>123</v>
      </c>
      <c r="H7" s="33">
        <v>2</v>
      </c>
    </row>
    <row r="8" spans="1:8" ht="21.75" customHeight="1" x14ac:dyDescent="0.2">
      <c r="A8" s="33"/>
      <c r="B8" s="7" t="s">
        <v>11</v>
      </c>
      <c r="C8" s="4" t="s">
        <v>12</v>
      </c>
      <c r="D8" s="4" t="s">
        <v>12</v>
      </c>
      <c r="E8" s="4" t="s">
        <v>12</v>
      </c>
      <c r="F8" s="4" t="s">
        <v>12</v>
      </c>
      <c r="G8" s="4" t="s">
        <v>12</v>
      </c>
      <c r="H8" s="4" t="s">
        <v>12</v>
      </c>
    </row>
    <row r="9" spans="1:8" ht="23.25" customHeight="1" x14ac:dyDescent="0.2">
      <c r="A9" s="33" t="s">
        <v>13</v>
      </c>
      <c r="B9" s="7" t="s">
        <v>14</v>
      </c>
      <c r="C9" s="14"/>
      <c r="D9" s="33">
        <f>E9+F9+G9</f>
        <v>68</v>
      </c>
      <c r="E9" s="14">
        <v>42</v>
      </c>
      <c r="F9" s="14">
        <v>3</v>
      </c>
      <c r="G9" s="14">
        <v>23</v>
      </c>
      <c r="H9" s="14"/>
    </row>
    <row r="10" spans="1:8" ht="23.25" customHeight="1" x14ac:dyDescent="0.2">
      <c r="A10" s="33" t="s">
        <v>15</v>
      </c>
      <c r="B10" s="7" t="s">
        <v>16</v>
      </c>
      <c r="C10" s="14"/>
      <c r="D10" s="33">
        <v>3</v>
      </c>
      <c r="E10" s="14">
        <v>1</v>
      </c>
      <c r="F10" s="14">
        <v>0</v>
      </c>
      <c r="G10" s="14">
        <v>2</v>
      </c>
      <c r="H10" s="14"/>
    </row>
    <row r="11" spans="1:8" ht="23.25" customHeight="1" x14ac:dyDescent="0.2">
      <c r="A11" s="33" t="s">
        <v>17</v>
      </c>
      <c r="B11" s="7" t="s">
        <v>18</v>
      </c>
      <c r="C11" s="14"/>
      <c r="D11" s="33">
        <f>E11+F11+G11+H11</f>
        <v>38</v>
      </c>
      <c r="E11" s="14">
        <v>28</v>
      </c>
      <c r="F11" s="14">
        <v>3</v>
      </c>
      <c r="G11" s="14">
        <v>6</v>
      </c>
      <c r="H11" s="14">
        <v>1</v>
      </c>
    </row>
    <row r="12" spans="1:8" ht="22.5" customHeight="1" x14ac:dyDescent="0.2">
      <c r="A12" s="33" t="s">
        <v>19</v>
      </c>
      <c r="B12" s="8" t="s">
        <v>20</v>
      </c>
      <c r="C12" s="14"/>
      <c r="D12" s="33">
        <v>0</v>
      </c>
      <c r="E12" s="14">
        <v>0</v>
      </c>
      <c r="F12" s="14">
        <v>0</v>
      </c>
      <c r="G12" s="14">
        <v>0</v>
      </c>
      <c r="H12" s="14"/>
    </row>
    <row r="13" spans="1:8" ht="36" customHeight="1" x14ac:dyDescent="0.2">
      <c r="A13" s="33" t="s">
        <v>21</v>
      </c>
      <c r="B13" s="8" t="s">
        <v>22</v>
      </c>
      <c r="C13" s="14"/>
      <c r="D13" s="33">
        <f>F13+G13</f>
        <v>3</v>
      </c>
      <c r="E13" s="14">
        <v>0</v>
      </c>
      <c r="F13" s="14">
        <v>1</v>
      </c>
      <c r="G13" s="14">
        <v>2</v>
      </c>
      <c r="H13" s="14" t="s">
        <v>23</v>
      </c>
    </row>
    <row r="14" spans="1:8" ht="16.5" customHeight="1" x14ac:dyDescent="0.2">
      <c r="A14" s="33" t="s">
        <v>24</v>
      </c>
      <c r="B14" s="8" t="s">
        <v>25</v>
      </c>
      <c r="C14" s="14"/>
      <c r="D14" s="33">
        <f>E14+F14+G14</f>
        <v>42</v>
      </c>
      <c r="E14" s="14">
        <v>32</v>
      </c>
      <c r="F14" s="14">
        <v>0</v>
      </c>
      <c r="G14" s="14">
        <v>10</v>
      </c>
      <c r="H14" s="14" t="s">
        <v>23</v>
      </c>
    </row>
    <row r="15" spans="1:8" ht="24" customHeight="1" x14ac:dyDescent="0.2">
      <c r="A15" s="33" t="s">
        <v>26</v>
      </c>
      <c r="B15" s="8" t="s">
        <v>27</v>
      </c>
      <c r="C15" s="14"/>
      <c r="D15" s="33">
        <f>E15+F15+G15</f>
        <v>480</v>
      </c>
      <c r="E15" s="14">
        <v>444</v>
      </c>
      <c r="F15" s="14">
        <v>3</v>
      </c>
      <c r="G15" s="14">
        <v>33</v>
      </c>
      <c r="H15" s="14" t="s">
        <v>23</v>
      </c>
    </row>
    <row r="16" spans="1:8" ht="21.75" customHeight="1" x14ac:dyDescent="0.2">
      <c r="A16" s="33" t="s">
        <v>28</v>
      </c>
      <c r="B16" s="7" t="s">
        <v>29</v>
      </c>
      <c r="C16" s="14"/>
      <c r="D16" s="33">
        <f>E16+F16+G16+H16</f>
        <v>197</v>
      </c>
      <c r="E16" s="14">
        <v>168</v>
      </c>
      <c r="F16" s="14">
        <v>3</v>
      </c>
      <c r="G16" s="14">
        <v>25</v>
      </c>
      <c r="H16" s="14">
        <v>1</v>
      </c>
    </row>
    <row r="17" spans="1:8" ht="28.5" customHeight="1" x14ac:dyDescent="0.2">
      <c r="A17" s="33" t="s">
        <v>30</v>
      </c>
      <c r="B17" s="7" t="s">
        <v>67</v>
      </c>
      <c r="C17" s="14"/>
      <c r="D17" s="33">
        <f>E17+F17+G17</f>
        <v>43</v>
      </c>
      <c r="E17" s="14">
        <v>39</v>
      </c>
      <c r="F17" s="14">
        <v>1</v>
      </c>
      <c r="G17" s="14">
        <v>3</v>
      </c>
      <c r="H17" s="14" t="s">
        <v>23</v>
      </c>
    </row>
    <row r="18" spans="1:8" ht="24" customHeight="1" x14ac:dyDescent="0.2">
      <c r="A18" s="33" t="s">
        <v>31</v>
      </c>
      <c r="B18" s="7" t="s">
        <v>32</v>
      </c>
      <c r="C18" s="14"/>
      <c r="D18" s="33">
        <f>E18+F18+G18</f>
        <v>15</v>
      </c>
      <c r="E18" s="14">
        <v>12</v>
      </c>
      <c r="F18" s="14">
        <v>0</v>
      </c>
      <c r="G18" s="14">
        <v>3</v>
      </c>
      <c r="H18" s="14"/>
    </row>
    <row r="19" spans="1:8" ht="24.75" customHeight="1" x14ac:dyDescent="0.2">
      <c r="A19" s="33" t="s">
        <v>33</v>
      </c>
      <c r="B19" s="8" t="s">
        <v>34</v>
      </c>
      <c r="C19" s="14"/>
      <c r="D19" s="33">
        <f>E19+F19+G19</f>
        <v>28</v>
      </c>
      <c r="E19" s="14">
        <v>24</v>
      </c>
      <c r="F19" s="14">
        <v>1</v>
      </c>
      <c r="G19" s="14">
        <v>3</v>
      </c>
      <c r="H19" s="14" t="s">
        <v>23</v>
      </c>
    </row>
    <row r="20" spans="1:8" x14ac:dyDescent="0.2">
      <c r="A20" s="33" t="s">
        <v>35</v>
      </c>
      <c r="B20" s="8" t="s">
        <v>36</v>
      </c>
      <c r="C20" s="14"/>
      <c r="D20" s="33">
        <f>E20+F20+G20</f>
        <v>137</v>
      </c>
      <c r="E20" s="14">
        <v>124</v>
      </c>
      <c r="F20" s="14">
        <v>0</v>
      </c>
      <c r="G20" s="14">
        <v>13</v>
      </c>
      <c r="H20" s="14"/>
    </row>
    <row r="21" spans="1:8" ht="33" customHeight="1" x14ac:dyDescent="0.2">
      <c r="A21" s="33" t="s">
        <v>37</v>
      </c>
      <c r="B21" s="12" t="s">
        <v>38</v>
      </c>
      <c r="C21" s="4" t="s">
        <v>12</v>
      </c>
      <c r="D21" s="4" t="s">
        <v>12</v>
      </c>
      <c r="E21" s="4" t="s">
        <v>12</v>
      </c>
      <c r="F21" s="15" t="s">
        <v>23</v>
      </c>
      <c r="G21" s="15" t="s">
        <v>23</v>
      </c>
      <c r="H21" s="15"/>
    </row>
    <row r="22" spans="1:8" ht="13.5" customHeight="1" x14ac:dyDescent="0.2">
      <c r="A22" s="33" t="s">
        <v>39</v>
      </c>
      <c r="B22" s="12" t="s">
        <v>40</v>
      </c>
      <c r="C22" s="14">
        <v>39368</v>
      </c>
      <c r="D22" s="4" t="s">
        <v>12</v>
      </c>
      <c r="E22" s="4" t="s">
        <v>12</v>
      </c>
      <c r="F22" s="4" t="s">
        <v>12</v>
      </c>
      <c r="G22" s="4" t="s">
        <v>12</v>
      </c>
      <c r="H22" s="4" t="s">
        <v>12</v>
      </c>
    </row>
    <row r="23" spans="1:8" ht="27" customHeight="1" x14ac:dyDescent="0.2">
      <c r="A23" s="33" t="s">
        <v>41</v>
      </c>
      <c r="B23" s="12" t="s">
        <v>42</v>
      </c>
      <c r="C23" s="14">
        <v>44721</v>
      </c>
      <c r="D23" s="4" t="e">
        <v>#VALUE!</v>
      </c>
      <c r="E23" s="14" t="s">
        <v>23</v>
      </c>
      <c r="F23" s="14"/>
      <c r="G23" s="14"/>
      <c r="H23" s="14"/>
    </row>
    <row r="24" spans="1:8" ht="21.75" customHeight="1" x14ac:dyDescent="0.2">
      <c r="A24" s="33" t="s">
        <v>43</v>
      </c>
      <c r="B24" s="12" t="s">
        <v>44</v>
      </c>
      <c r="C24" s="4" t="s">
        <v>12</v>
      </c>
      <c r="D24" s="3">
        <f>D7/C22*10000</f>
        <v>267.73013615118879</v>
      </c>
      <c r="E24" s="3">
        <f>E7/C22*10000</f>
        <v>232.16825848404795</v>
      </c>
      <c r="F24" s="3">
        <f>F7/C22*10000</f>
        <v>3.810201178622231</v>
      </c>
      <c r="G24" s="3">
        <f>G7/C22*10000</f>
        <v>31.243649664702296</v>
      </c>
      <c r="H24" s="3">
        <f>H7/C22*10000</f>
        <v>0.50802682381629749</v>
      </c>
    </row>
    <row r="25" spans="1:8" ht="13.5" customHeight="1" x14ac:dyDescent="0.2">
      <c r="A25" s="33" t="s">
        <v>45</v>
      </c>
      <c r="B25" s="12" t="s">
        <v>46</v>
      </c>
      <c r="C25" s="48">
        <v>17397</v>
      </c>
      <c r="D25" s="4" t="s">
        <v>12</v>
      </c>
      <c r="E25" s="4" t="s">
        <v>12</v>
      </c>
      <c r="F25" s="4" t="s">
        <v>12</v>
      </c>
      <c r="G25" s="4" t="s">
        <v>12</v>
      </c>
      <c r="H25" s="4" t="s">
        <v>12</v>
      </c>
    </row>
    <row r="26" spans="1:8" ht="33" customHeight="1" x14ac:dyDescent="0.2">
      <c r="A26" s="33" t="s">
        <v>47</v>
      </c>
      <c r="B26" s="12" t="s">
        <v>48</v>
      </c>
      <c r="C26" s="48">
        <v>7755</v>
      </c>
      <c r="D26" s="4" t="s">
        <v>12</v>
      </c>
      <c r="E26" s="4" t="s">
        <v>12</v>
      </c>
      <c r="F26" s="4" t="s">
        <v>12</v>
      </c>
      <c r="G26" s="4" t="s">
        <v>12</v>
      </c>
      <c r="H26" s="4" t="s">
        <v>12</v>
      </c>
    </row>
    <row r="27" spans="1:8" ht="23.25" customHeight="1" x14ac:dyDescent="0.2">
      <c r="A27" s="33" t="s">
        <v>49</v>
      </c>
      <c r="B27" s="12" t="s">
        <v>50</v>
      </c>
      <c r="C27" s="4" t="s">
        <v>12</v>
      </c>
      <c r="D27" s="33">
        <f>D29+D30+D31+D33+D34+D35+D36+D37+D38+D39+D40</f>
        <v>3176</v>
      </c>
      <c r="E27" s="33">
        <f>E29+E31+E34+E35+E36+E37+E38+E39+E40+E30</f>
        <v>1935</v>
      </c>
      <c r="F27" s="49">
        <f>F29+F31+F33+F35+F36+F37+F39</f>
        <v>378</v>
      </c>
      <c r="G27" s="33">
        <f>G29+G30+G31+G33+G34+G35+G36+G37+G38+G39+G40</f>
        <v>514</v>
      </c>
      <c r="H27" s="33">
        <f>H31+H36</f>
        <v>349</v>
      </c>
    </row>
    <row r="28" spans="1:8" ht="27.75" customHeight="1" x14ac:dyDescent="0.2">
      <c r="A28" s="33"/>
      <c r="B28" s="7" t="s">
        <v>11</v>
      </c>
      <c r="C28" s="4" t="s">
        <v>12</v>
      </c>
      <c r="D28" s="4" t="s">
        <v>12</v>
      </c>
      <c r="E28" s="4" t="s">
        <v>12</v>
      </c>
      <c r="F28" s="4" t="s">
        <v>12</v>
      </c>
      <c r="G28" s="4" t="s">
        <v>12</v>
      </c>
      <c r="H28" s="4" t="s">
        <v>12</v>
      </c>
    </row>
    <row r="29" spans="1:8" ht="24" customHeight="1" x14ac:dyDescent="0.2">
      <c r="A29" s="33" t="s">
        <v>13</v>
      </c>
      <c r="B29" s="7" t="s">
        <v>14</v>
      </c>
      <c r="C29" s="4" t="s">
        <v>12</v>
      </c>
      <c r="D29" s="33">
        <f>E29+F29+G29</f>
        <v>389</v>
      </c>
      <c r="E29" s="14">
        <v>187</v>
      </c>
      <c r="F29" s="14">
        <v>121</v>
      </c>
      <c r="G29" s="14">
        <v>81</v>
      </c>
      <c r="H29" s="14"/>
    </row>
    <row r="30" spans="1:8" ht="21" customHeight="1" x14ac:dyDescent="0.2">
      <c r="A30" s="33" t="s">
        <v>15</v>
      </c>
      <c r="B30" s="7" t="s">
        <v>16</v>
      </c>
      <c r="C30" s="4" t="s">
        <v>12</v>
      </c>
      <c r="D30" s="33">
        <v>14</v>
      </c>
      <c r="E30" s="14">
        <v>1</v>
      </c>
      <c r="F30" s="14"/>
      <c r="G30" s="14">
        <v>13</v>
      </c>
      <c r="H30" s="14"/>
    </row>
    <row r="31" spans="1:8" ht="20.25" customHeight="1" x14ac:dyDescent="0.2">
      <c r="A31" s="33" t="s">
        <v>17</v>
      </c>
      <c r="B31" s="7" t="s">
        <v>18</v>
      </c>
      <c r="C31" s="4" t="s">
        <v>12</v>
      </c>
      <c r="D31" s="33">
        <f>E31+F31+G31+H31</f>
        <v>338</v>
      </c>
      <c r="E31" s="14">
        <v>50</v>
      </c>
      <c r="F31" s="14">
        <v>89</v>
      </c>
      <c r="G31" s="14">
        <v>37</v>
      </c>
      <c r="H31" s="14">
        <v>162</v>
      </c>
    </row>
    <row r="32" spans="1:8" ht="21.75" customHeight="1" x14ac:dyDescent="0.2">
      <c r="A32" s="33" t="s">
        <v>19</v>
      </c>
      <c r="B32" s="8" t="s">
        <v>20</v>
      </c>
      <c r="C32" s="4" t="s">
        <v>12</v>
      </c>
      <c r="D32" s="33" t="s">
        <v>23</v>
      </c>
      <c r="E32" s="14"/>
      <c r="F32" s="14"/>
      <c r="G32" s="14" t="s">
        <v>23</v>
      </c>
      <c r="H32" s="14"/>
    </row>
    <row r="33" spans="1:8" ht="33.75" customHeight="1" x14ac:dyDescent="0.2">
      <c r="A33" s="33" t="s">
        <v>21</v>
      </c>
      <c r="B33" s="8" t="s">
        <v>22</v>
      </c>
      <c r="C33" s="4" t="s">
        <v>12</v>
      </c>
      <c r="D33" s="33">
        <f>F33+G33</f>
        <v>29</v>
      </c>
      <c r="E33" s="14">
        <v>0</v>
      </c>
      <c r="F33" s="14">
        <v>25</v>
      </c>
      <c r="G33" s="14">
        <v>4</v>
      </c>
      <c r="H33" s="14"/>
    </row>
    <row r="34" spans="1:8" ht="13.5" customHeight="1" x14ac:dyDescent="0.2">
      <c r="A34" s="33" t="s">
        <v>24</v>
      </c>
      <c r="B34" s="8" t="s">
        <v>25</v>
      </c>
      <c r="C34" s="4" t="s">
        <v>12</v>
      </c>
      <c r="D34" s="33">
        <f>E34+G34</f>
        <v>104</v>
      </c>
      <c r="E34" s="14">
        <v>53</v>
      </c>
      <c r="F34" s="14" t="s">
        <v>23</v>
      </c>
      <c r="G34" s="14">
        <v>51</v>
      </c>
      <c r="H34" s="14"/>
    </row>
    <row r="35" spans="1:8" ht="24.75" customHeight="1" x14ac:dyDescent="0.2">
      <c r="A35" s="33" t="s">
        <v>26</v>
      </c>
      <c r="B35" s="8" t="s">
        <v>27</v>
      </c>
      <c r="C35" s="4" t="s">
        <v>12</v>
      </c>
      <c r="D35" s="33">
        <f>E35+F35+G35</f>
        <v>1308</v>
      </c>
      <c r="E35" s="14">
        <v>1124</v>
      </c>
      <c r="F35" s="14">
        <v>35</v>
      </c>
      <c r="G35" s="14">
        <v>149</v>
      </c>
      <c r="H35" s="14"/>
    </row>
    <row r="36" spans="1:8" ht="21.75" customHeight="1" x14ac:dyDescent="0.2">
      <c r="A36" s="33" t="s">
        <v>28</v>
      </c>
      <c r="B36" s="7" t="s">
        <v>29</v>
      </c>
      <c r="C36" s="4" t="s">
        <v>12</v>
      </c>
      <c r="D36" s="33">
        <f>E36+F36+G36+H36</f>
        <v>678</v>
      </c>
      <c r="E36" s="14">
        <v>279</v>
      </c>
      <c r="F36" s="14">
        <v>78</v>
      </c>
      <c r="G36" s="14">
        <v>134</v>
      </c>
      <c r="H36" s="14">
        <v>187</v>
      </c>
    </row>
    <row r="37" spans="1:8" ht="21.75" customHeight="1" x14ac:dyDescent="0.2">
      <c r="A37" s="33" t="s">
        <v>30</v>
      </c>
      <c r="B37" s="7" t="s">
        <v>67</v>
      </c>
      <c r="C37" s="4" t="s">
        <v>12</v>
      </c>
      <c r="D37" s="33">
        <f>E37+F37+G37</f>
        <v>93</v>
      </c>
      <c r="E37" s="14">
        <v>77</v>
      </c>
      <c r="F37" s="14">
        <v>9</v>
      </c>
      <c r="G37" s="14">
        <v>7</v>
      </c>
      <c r="H37" s="14"/>
    </row>
    <row r="38" spans="1:8" ht="21.75" customHeight="1" x14ac:dyDescent="0.2">
      <c r="A38" s="33" t="s">
        <v>31</v>
      </c>
      <c r="B38" s="7" t="s">
        <v>32</v>
      </c>
      <c r="C38" s="4" t="s">
        <v>12</v>
      </c>
      <c r="D38" s="33">
        <f>E38+G38</f>
        <v>20</v>
      </c>
      <c r="E38" s="14">
        <v>15</v>
      </c>
      <c r="F38" s="14"/>
      <c r="G38" s="14">
        <v>5</v>
      </c>
      <c r="H38" s="14"/>
    </row>
    <row r="39" spans="1:8" ht="24" customHeight="1" x14ac:dyDescent="0.2">
      <c r="A39" s="33" t="s">
        <v>33</v>
      </c>
      <c r="B39" s="8" t="s">
        <v>34</v>
      </c>
      <c r="C39" s="4" t="s">
        <v>12</v>
      </c>
      <c r="D39" s="33">
        <f>E39+F39+G39</f>
        <v>49</v>
      </c>
      <c r="E39" s="14">
        <v>25</v>
      </c>
      <c r="F39" s="14">
        <v>21</v>
      </c>
      <c r="G39" s="14">
        <v>3</v>
      </c>
      <c r="H39" s="14" t="s">
        <v>23</v>
      </c>
    </row>
    <row r="40" spans="1:8" x14ac:dyDescent="0.2">
      <c r="A40" s="33" t="s">
        <v>35</v>
      </c>
      <c r="B40" s="8" t="s">
        <v>36</v>
      </c>
      <c r="C40" s="4" t="s">
        <v>12</v>
      </c>
      <c r="D40" s="33">
        <f>E40+G40</f>
        <v>154</v>
      </c>
      <c r="E40" s="14">
        <v>124</v>
      </c>
      <c r="F40" s="14" t="s">
        <v>23</v>
      </c>
      <c r="G40" s="14">
        <v>30</v>
      </c>
      <c r="H40" s="14"/>
    </row>
    <row r="41" spans="1:8" ht="63" customHeight="1" x14ac:dyDescent="0.2">
      <c r="A41" s="33" t="s">
        <v>51</v>
      </c>
      <c r="B41" s="12" t="s">
        <v>68</v>
      </c>
      <c r="C41" s="50">
        <f>(F27+G27+H27)/C26*100</f>
        <v>16.002578981302385</v>
      </c>
      <c r="D41" s="5" t="s">
        <v>12</v>
      </c>
      <c r="E41" s="5" t="s">
        <v>12</v>
      </c>
      <c r="F41" s="5" t="s">
        <v>12</v>
      </c>
      <c r="G41" s="5" t="s">
        <v>12</v>
      </c>
      <c r="H41" s="5" t="s">
        <v>12</v>
      </c>
    </row>
    <row r="42" spans="1:8" ht="48" customHeight="1" x14ac:dyDescent="0.2">
      <c r="A42" s="33">
        <v>10</v>
      </c>
      <c r="B42" s="12" t="s">
        <v>69</v>
      </c>
      <c r="C42" s="50">
        <f>D27/C25*100</f>
        <v>18.256021153072368</v>
      </c>
      <c r="D42" s="5" t="s">
        <v>12</v>
      </c>
      <c r="E42" s="5" t="s">
        <v>12</v>
      </c>
      <c r="F42" s="5" t="s">
        <v>12</v>
      </c>
      <c r="G42" s="5" t="s">
        <v>12</v>
      </c>
      <c r="H42" s="5" t="s">
        <v>12</v>
      </c>
    </row>
    <row r="43" spans="1:8" ht="25.5" customHeight="1" x14ac:dyDescent="0.2">
      <c r="A43" s="33">
        <v>11</v>
      </c>
      <c r="B43" s="12" t="s">
        <v>52</v>
      </c>
      <c r="C43" s="47">
        <f>(D27+E7)/C25*100</f>
        <v>23.509800540323045</v>
      </c>
      <c r="D43" s="33" t="s">
        <v>12</v>
      </c>
      <c r="E43" s="33" t="s">
        <v>12</v>
      </c>
      <c r="F43" s="33" t="s">
        <v>12</v>
      </c>
      <c r="G43" s="33" t="s">
        <v>12</v>
      </c>
      <c r="H43" s="33" t="s">
        <v>12</v>
      </c>
    </row>
    <row r="44" spans="1:8" ht="28.5" customHeight="1" x14ac:dyDescent="0.2">
      <c r="A44" s="33">
        <v>12</v>
      </c>
      <c r="B44" s="7" t="s">
        <v>53</v>
      </c>
      <c r="C44" s="5">
        <v>0</v>
      </c>
      <c r="D44" s="49">
        <f>D46+D47+D48+D50+D51+D52+D53+D54+D55+D56+D57</f>
        <v>5862.4000000000005</v>
      </c>
      <c r="E44" s="49">
        <f>E46+E48+E51+E52+E53+E54+E55+E56+E57</f>
        <v>1618.7</v>
      </c>
      <c r="F44" s="49">
        <f>F46+F48+F50+F52+F53+F54+F56</f>
        <v>1445.3999999999999</v>
      </c>
      <c r="G44" s="49">
        <f>G46+G47+G48+G50+G51+G52+G53+G54+G55+G56+G57</f>
        <v>1760.1</v>
      </c>
      <c r="H44" s="49">
        <f>H48+H53</f>
        <v>1038.2</v>
      </c>
    </row>
    <row r="45" spans="1:8" ht="24" customHeight="1" x14ac:dyDescent="0.2">
      <c r="A45" s="33"/>
      <c r="B45" s="7" t="s">
        <v>11</v>
      </c>
      <c r="C45" s="14" t="s">
        <v>12</v>
      </c>
      <c r="D45" s="33" t="s">
        <v>12</v>
      </c>
      <c r="E45" s="14" t="s">
        <v>12</v>
      </c>
      <c r="F45" s="14" t="s">
        <v>12</v>
      </c>
      <c r="G45" s="14" t="s">
        <v>12</v>
      </c>
      <c r="H45" s="14" t="s">
        <v>12</v>
      </c>
    </row>
    <row r="46" spans="1:8" ht="24" customHeight="1" x14ac:dyDescent="0.2">
      <c r="A46" s="33" t="s">
        <v>13</v>
      </c>
      <c r="B46" s="7" t="s">
        <v>14</v>
      </c>
      <c r="C46" s="14"/>
      <c r="D46" s="33">
        <f>E46+F46+G46</f>
        <v>1016.5</v>
      </c>
      <c r="E46" s="14">
        <v>230</v>
      </c>
      <c r="F46" s="14">
        <v>527</v>
      </c>
      <c r="G46" s="14">
        <v>259.5</v>
      </c>
      <c r="H46" s="14"/>
    </row>
    <row r="47" spans="1:8" ht="22.5" customHeight="1" x14ac:dyDescent="0.2">
      <c r="A47" s="33" t="s">
        <v>15</v>
      </c>
      <c r="B47" s="7" t="s">
        <v>16</v>
      </c>
      <c r="C47" s="14"/>
      <c r="D47" s="33">
        <v>27.9</v>
      </c>
      <c r="E47" s="14" t="s">
        <v>23</v>
      </c>
      <c r="F47" s="14"/>
      <c r="G47" s="14">
        <v>27.9</v>
      </c>
      <c r="H47" s="14"/>
    </row>
    <row r="48" spans="1:8" ht="24.75" customHeight="1" x14ac:dyDescent="0.2">
      <c r="A48" s="33" t="s">
        <v>17</v>
      </c>
      <c r="B48" s="8" t="s">
        <v>18</v>
      </c>
      <c r="C48" s="14"/>
      <c r="D48" s="33">
        <f>E48+F48+G48+H48</f>
        <v>938.80000000000007</v>
      </c>
      <c r="E48" s="14">
        <v>10.6</v>
      </c>
      <c r="F48" s="14">
        <v>108.5</v>
      </c>
      <c r="G48" s="14">
        <v>156.5</v>
      </c>
      <c r="H48" s="14">
        <v>663.2</v>
      </c>
    </row>
    <row r="49" spans="1:8" ht="21.75" customHeight="1" x14ac:dyDescent="0.2">
      <c r="A49" s="33" t="s">
        <v>19</v>
      </c>
      <c r="B49" s="8" t="s">
        <v>20</v>
      </c>
      <c r="C49" s="14"/>
      <c r="D49" s="33" t="s">
        <v>23</v>
      </c>
      <c r="E49" s="14"/>
      <c r="F49" s="14"/>
      <c r="G49" s="14" t="s">
        <v>23</v>
      </c>
      <c r="H49" s="14"/>
    </row>
    <row r="50" spans="1:8" ht="34.5" customHeight="1" x14ac:dyDescent="0.2">
      <c r="A50" s="33" t="s">
        <v>21</v>
      </c>
      <c r="B50" s="8" t="s">
        <v>22</v>
      </c>
      <c r="C50" s="14"/>
      <c r="D50" s="33">
        <f>F50+G50</f>
        <v>49.6</v>
      </c>
      <c r="E50" s="14" t="s">
        <v>23</v>
      </c>
      <c r="F50" s="14">
        <v>46.2</v>
      </c>
      <c r="G50" s="14">
        <v>3.4</v>
      </c>
      <c r="H50" s="14"/>
    </row>
    <row r="51" spans="1:8" ht="15" customHeight="1" x14ac:dyDescent="0.2">
      <c r="A51" s="33" t="s">
        <v>24</v>
      </c>
      <c r="B51" s="8" t="s">
        <v>25</v>
      </c>
      <c r="C51" s="14"/>
      <c r="D51" s="33">
        <f>E51+G51</f>
        <v>248.8</v>
      </c>
      <c r="E51" s="14">
        <v>56.5</v>
      </c>
      <c r="F51" s="14" t="s">
        <v>23</v>
      </c>
      <c r="G51" s="14">
        <v>192.3</v>
      </c>
      <c r="H51" s="14"/>
    </row>
    <row r="52" spans="1:8" ht="24.75" customHeight="1" x14ac:dyDescent="0.2">
      <c r="A52" s="33" t="s">
        <v>26</v>
      </c>
      <c r="B52" s="7" t="s">
        <v>27</v>
      </c>
      <c r="C52" s="14"/>
      <c r="D52" s="33">
        <f>E52+F52+G52</f>
        <v>1658.5</v>
      </c>
      <c r="E52" s="14">
        <v>702</v>
      </c>
      <c r="F52" s="14">
        <v>334.9</v>
      </c>
      <c r="G52" s="14">
        <v>621.6</v>
      </c>
      <c r="H52" s="14"/>
    </row>
    <row r="53" spans="1:8" ht="22.5" customHeight="1" x14ac:dyDescent="0.2">
      <c r="A53" s="33" t="s">
        <v>28</v>
      </c>
      <c r="B53" s="7" t="s">
        <v>29</v>
      </c>
      <c r="C53" s="14"/>
      <c r="D53" s="33">
        <f>E53+F53+G53+H53</f>
        <v>1585.8</v>
      </c>
      <c r="E53" s="14">
        <v>354.5</v>
      </c>
      <c r="F53" s="14">
        <v>384.1</v>
      </c>
      <c r="G53" s="14">
        <v>472.2</v>
      </c>
      <c r="H53" s="14">
        <v>375</v>
      </c>
    </row>
    <row r="54" spans="1:8" ht="22.5" customHeight="1" x14ac:dyDescent="0.2">
      <c r="A54" s="33" t="s">
        <v>30</v>
      </c>
      <c r="B54" s="7" t="s">
        <v>67</v>
      </c>
      <c r="C54" s="14"/>
      <c r="D54" s="33">
        <f>E54+F54+G54</f>
        <v>131.1</v>
      </c>
      <c r="E54" s="14">
        <v>98.5</v>
      </c>
      <c r="F54" s="14">
        <v>26.1</v>
      </c>
      <c r="G54" s="14">
        <v>6.5</v>
      </c>
      <c r="H54" s="14"/>
    </row>
    <row r="55" spans="1:8" ht="24" customHeight="1" x14ac:dyDescent="0.2">
      <c r="A55" s="33" t="s">
        <v>31</v>
      </c>
      <c r="B55" s="8" t="s">
        <v>32</v>
      </c>
      <c r="C55" s="14"/>
      <c r="D55" s="33">
        <f>E55+G55</f>
        <v>11.8</v>
      </c>
      <c r="E55" s="14">
        <v>9.4</v>
      </c>
      <c r="F55" s="14"/>
      <c r="G55" s="46">
        <v>2.4</v>
      </c>
      <c r="H55" s="14"/>
    </row>
    <row r="56" spans="1:8" ht="24.75" customHeight="1" x14ac:dyDescent="0.2">
      <c r="A56" s="33" t="s">
        <v>33</v>
      </c>
      <c r="B56" s="8" t="s">
        <v>34</v>
      </c>
      <c r="C56" s="14"/>
      <c r="D56" s="33">
        <f>E56+F56+G56</f>
        <v>46.4</v>
      </c>
      <c r="E56" s="14">
        <v>24.5</v>
      </c>
      <c r="F56" s="14">
        <v>18.600000000000001</v>
      </c>
      <c r="G56" s="14">
        <v>3.3</v>
      </c>
      <c r="H56" s="14" t="s">
        <v>23</v>
      </c>
    </row>
    <row r="57" spans="1:8" x14ac:dyDescent="0.2">
      <c r="A57" s="33" t="s">
        <v>35</v>
      </c>
      <c r="B57" s="13" t="s">
        <v>36</v>
      </c>
      <c r="C57" s="16"/>
      <c r="D57" s="33">
        <f>E57+G57</f>
        <v>147.19999999999999</v>
      </c>
      <c r="E57" s="16">
        <v>132.69999999999999</v>
      </c>
      <c r="F57" s="16" t="s">
        <v>23</v>
      </c>
      <c r="G57" s="16">
        <v>14.5</v>
      </c>
      <c r="H57" s="16"/>
    </row>
    <row r="58" spans="1:8" ht="14.25" customHeight="1" x14ac:dyDescent="0.2">
      <c r="A58" s="26">
        <v>13</v>
      </c>
      <c r="B58" s="7" t="s">
        <v>54</v>
      </c>
      <c r="C58" s="5"/>
      <c r="D58" s="5">
        <v>635745</v>
      </c>
      <c r="E58" s="5">
        <v>247330</v>
      </c>
      <c r="F58" s="5">
        <v>113043</v>
      </c>
      <c r="G58" s="5">
        <v>157403</v>
      </c>
      <c r="H58" s="5">
        <v>117969</v>
      </c>
    </row>
    <row r="59" spans="1:8" x14ac:dyDescent="0.2">
      <c r="A59" s="27" t="s">
        <v>55</v>
      </c>
      <c r="B59" s="10" t="s">
        <v>56</v>
      </c>
      <c r="C59" s="17" t="s">
        <v>12</v>
      </c>
      <c r="D59" s="17" t="s">
        <v>12</v>
      </c>
      <c r="E59" s="17" t="s">
        <v>12</v>
      </c>
      <c r="F59" s="17" t="s">
        <v>12</v>
      </c>
      <c r="G59" s="17" t="s">
        <v>12</v>
      </c>
      <c r="H59" s="18" t="s">
        <v>12</v>
      </c>
    </row>
    <row r="60" spans="1:8" ht="23.25" customHeight="1" x14ac:dyDescent="0.2">
      <c r="A60" s="33"/>
      <c r="B60" s="9" t="s">
        <v>57</v>
      </c>
      <c r="C60" s="18"/>
      <c r="D60" s="17">
        <v>3.3</v>
      </c>
      <c r="E60" s="18">
        <v>0.4</v>
      </c>
      <c r="F60" s="18">
        <v>0</v>
      </c>
      <c r="G60" s="18">
        <v>2.9</v>
      </c>
      <c r="H60" s="18">
        <v>0</v>
      </c>
    </row>
    <row r="61" spans="1:8" ht="23.25" customHeight="1" x14ac:dyDescent="0.2">
      <c r="A61" s="33" t="s">
        <v>58</v>
      </c>
      <c r="B61" s="7" t="s">
        <v>59</v>
      </c>
      <c r="C61" s="14"/>
      <c r="D61" s="17">
        <f>E61+F61+G61</f>
        <v>99495</v>
      </c>
      <c r="E61" s="14">
        <v>82328</v>
      </c>
      <c r="F61" s="14">
        <v>2913</v>
      </c>
      <c r="G61" s="14">
        <v>14254</v>
      </c>
      <c r="H61" s="14">
        <v>0</v>
      </c>
    </row>
    <row r="62" spans="1:8" ht="11.25" customHeight="1" x14ac:dyDescent="0.2">
      <c r="A62" s="33" t="s">
        <v>60</v>
      </c>
      <c r="B62" s="7" t="s">
        <v>61</v>
      </c>
      <c r="C62" s="14"/>
      <c r="D62" s="17">
        <v>7920</v>
      </c>
      <c r="E62" s="14">
        <v>6680</v>
      </c>
      <c r="F62" s="14">
        <v>906</v>
      </c>
      <c r="G62" s="14">
        <v>334</v>
      </c>
      <c r="H62" s="14">
        <v>0</v>
      </c>
    </row>
    <row r="63" spans="1:8" x14ac:dyDescent="0.2">
      <c r="A63" s="33" t="s">
        <v>62</v>
      </c>
      <c r="B63" s="11" t="s">
        <v>63</v>
      </c>
      <c r="C63" s="4"/>
      <c r="D63" s="14">
        <v>3069</v>
      </c>
      <c r="E63" s="14">
        <v>3069</v>
      </c>
      <c r="F63" s="14">
        <v>0</v>
      </c>
      <c r="G63" s="14">
        <v>0</v>
      </c>
      <c r="H63" s="14">
        <v>0</v>
      </c>
    </row>
    <row r="64" spans="1:8" ht="37.5" customHeight="1" x14ac:dyDescent="0.2">
      <c r="A64" s="29">
        <v>14</v>
      </c>
      <c r="B64" s="29" t="s">
        <v>64</v>
      </c>
      <c r="C64" s="29" t="s">
        <v>12</v>
      </c>
      <c r="D64" s="29">
        <v>33.9</v>
      </c>
      <c r="E64" s="29"/>
      <c r="F64" s="29"/>
      <c r="G64" s="29"/>
      <c r="H64" s="29"/>
    </row>
    <row r="65" spans="1:8" ht="11.25" customHeight="1" x14ac:dyDescent="0.2">
      <c r="A65" s="30" t="s">
        <v>65</v>
      </c>
      <c r="B65" s="30"/>
      <c r="C65" s="30"/>
      <c r="D65" s="30"/>
      <c r="E65" s="30"/>
      <c r="F65" s="30"/>
      <c r="G65" s="30"/>
      <c r="H65" s="30"/>
    </row>
    <row r="66" spans="1:8" x14ac:dyDescent="0.2">
      <c r="A66" s="51" t="s">
        <v>66</v>
      </c>
      <c r="B66" s="51"/>
      <c r="C66" s="51"/>
      <c r="D66" s="51"/>
      <c r="E66" s="51"/>
      <c r="F66" s="51"/>
      <c r="G66" s="51"/>
      <c r="H66" s="51"/>
    </row>
  </sheetData>
  <sheetProtection selectLockedCells="1"/>
  <mergeCells count="5">
    <mergeCell ref="A66:H66"/>
    <mergeCell ref="F1:H1"/>
    <mergeCell ref="F4:H4"/>
    <mergeCell ref="B2:G2"/>
    <mergeCell ref="B3:H3"/>
  </mergeCells>
  <pageMargins left="0.44" right="0.28000000000000003" top="0.35" bottom="0.17" header="0.31496062992125984" footer="0.17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5"/>
  <sheetViews>
    <sheetView view="pageBreakPreview" zoomScale="91" zoomScaleSheetLayoutView="91" workbookViewId="0">
      <selection activeCell="E76" sqref="E76"/>
    </sheetView>
  </sheetViews>
  <sheetFormatPr defaultColWidth="9.140625" defaultRowHeight="11.25" x14ac:dyDescent="0.2"/>
  <cols>
    <col min="1" max="1" width="4.7109375" style="1" customWidth="1"/>
    <col min="2" max="2" width="42.5703125" style="1" customWidth="1"/>
    <col min="3" max="3" width="8" style="1" customWidth="1"/>
    <col min="4" max="4" width="9.5703125" style="1" customWidth="1"/>
    <col min="5" max="5" width="9" style="1" customWidth="1"/>
    <col min="6" max="7" width="7.28515625" style="1" customWidth="1"/>
    <col min="8" max="8" width="7.5703125" style="1" customWidth="1"/>
    <col min="9" max="16384" width="9.140625" style="1"/>
  </cols>
  <sheetData>
    <row r="1" spans="1:8" ht="26.25" customHeight="1" x14ac:dyDescent="0.2">
      <c r="A1" s="6"/>
      <c r="B1" s="19"/>
      <c r="C1" s="19"/>
      <c r="D1" s="19"/>
      <c r="E1" s="19"/>
      <c r="F1" s="52" t="s">
        <v>70</v>
      </c>
      <c r="G1" s="52"/>
      <c r="H1" s="52"/>
    </row>
    <row r="2" spans="1:8" ht="24" customHeight="1" x14ac:dyDescent="0.2">
      <c r="A2" s="22"/>
      <c r="B2" s="56" t="s">
        <v>71</v>
      </c>
      <c r="C2" s="56"/>
      <c r="D2" s="56"/>
      <c r="E2" s="56"/>
      <c r="F2" s="56"/>
      <c r="G2" s="56"/>
      <c r="H2" s="28"/>
    </row>
    <row r="3" spans="1:8" ht="33.75" customHeight="1" x14ac:dyDescent="0.2">
      <c r="A3" s="24"/>
      <c r="B3" s="57" t="s">
        <v>72</v>
      </c>
      <c r="C3" s="58"/>
      <c r="D3" s="58"/>
      <c r="E3" s="58"/>
      <c r="F3" s="58"/>
      <c r="G3" s="58"/>
      <c r="H3" s="25"/>
    </row>
    <row r="4" spans="1:8" ht="43.5" customHeight="1" x14ac:dyDescent="0.2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53" t="s">
        <v>5</v>
      </c>
      <c r="G4" s="54"/>
      <c r="H4" s="55"/>
    </row>
    <row r="5" spans="1:8" ht="34.5" customHeight="1" x14ac:dyDescent="0.2">
      <c r="A5" s="27"/>
      <c r="B5" s="27"/>
      <c r="C5" s="27"/>
      <c r="D5" s="27"/>
      <c r="E5" s="27"/>
      <c r="F5" s="23" t="s">
        <v>6</v>
      </c>
      <c r="G5" s="23" t="s">
        <v>7</v>
      </c>
      <c r="H5" s="23" t="s">
        <v>8</v>
      </c>
    </row>
    <row r="6" spans="1:8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 ht="12.75" customHeight="1" x14ac:dyDescent="0.2">
      <c r="A7" s="23" t="s">
        <v>9</v>
      </c>
      <c r="B7" s="12" t="s">
        <v>10</v>
      </c>
      <c r="C7" s="15"/>
      <c r="D7" s="36">
        <f>D9+D10+D11+D12+D13+D14+D15+D16+D17+D18+D19+D20</f>
        <v>1034</v>
      </c>
      <c r="E7" s="36">
        <f>E9+E11+E14+E15+E16+E17+E18+E19+E20</f>
        <v>906</v>
      </c>
      <c r="F7" s="36">
        <f>F9+F11+F13+F15+F16+F17+F19</f>
        <v>14</v>
      </c>
      <c r="G7" s="36">
        <f>G9+G10+G11+G12+G13+G14+G15+G16+G17+G18+G19+G20</f>
        <v>112</v>
      </c>
      <c r="H7" s="36">
        <v>2</v>
      </c>
    </row>
    <row r="8" spans="1:8" ht="12" customHeight="1" x14ac:dyDescent="0.2">
      <c r="A8" s="23"/>
      <c r="B8" s="7" t="s">
        <v>11</v>
      </c>
      <c r="C8" s="34" t="s">
        <v>12</v>
      </c>
      <c r="D8" s="34" t="s">
        <v>12</v>
      </c>
      <c r="E8" s="34" t="s">
        <v>12</v>
      </c>
      <c r="F8" s="34" t="s">
        <v>12</v>
      </c>
      <c r="G8" s="34" t="s">
        <v>12</v>
      </c>
      <c r="H8" s="34" t="s">
        <v>12</v>
      </c>
    </row>
    <row r="9" spans="1:8" ht="23.25" customHeight="1" x14ac:dyDescent="0.2">
      <c r="A9" s="23" t="s">
        <v>13</v>
      </c>
      <c r="B9" s="7" t="s">
        <v>14</v>
      </c>
      <c r="C9" s="35"/>
      <c r="D9" s="36">
        <f>E9+F9+G9</f>
        <v>65</v>
      </c>
      <c r="E9" s="35">
        <v>42</v>
      </c>
      <c r="F9" s="35">
        <v>2</v>
      </c>
      <c r="G9" s="35">
        <v>21</v>
      </c>
      <c r="H9" s="35"/>
    </row>
    <row r="10" spans="1:8" ht="23.25" customHeight="1" x14ac:dyDescent="0.2">
      <c r="A10" s="23" t="s">
        <v>15</v>
      </c>
      <c r="B10" s="7" t="s">
        <v>16</v>
      </c>
      <c r="C10" s="35"/>
      <c r="D10" s="36">
        <f>F10+G10</f>
        <v>1</v>
      </c>
      <c r="E10" s="35">
        <v>0</v>
      </c>
      <c r="F10" s="35">
        <v>0</v>
      </c>
      <c r="G10" s="35">
        <v>1</v>
      </c>
      <c r="H10" s="35"/>
    </row>
    <row r="11" spans="1:8" ht="23.25" customHeight="1" x14ac:dyDescent="0.2">
      <c r="A11" s="23" t="s">
        <v>17</v>
      </c>
      <c r="B11" s="7" t="s">
        <v>18</v>
      </c>
      <c r="C11" s="35"/>
      <c r="D11" s="36">
        <f>E11+F11+G11+H11</f>
        <v>33</v>
      </c>
      <c r="E11" s="35">
        <v>23</v>
      </c>
      <c r="F11" s="35">
        <v>3</v>
      </c>
      <c r="G11" s="35">
        <v>6</v>
      </c>
      <c r="H11" s="35">
        <v>1</v>
      </c>
    </row>
    <row r="12" spans="1:8" ht="22.5" customHeight="1" x14ac:dyDescent="0.2">
      <c r="A12" s="23" t="s">
        <v>19</v>
      </c>
      <c r="B12" s="8" t="s">
        <v>20</v>
      </c>
      <c r="C12" s="35"/>
      <c r="D12" s="36">
        <v>0</v>
      </c>
      <c r="E12" s="35">
        <v>0</v>
      </c>
      <c r="F12" s="35">
        <v>0</v>
      </c>
      <c r="G12" s="35">
        <v>0</v>
      </c>
      <c r="H12" s="35"/>
    </row>
    <row r="13" spans="1:8" ht="33" customHeight="1" x14ac:dyDescent="0.2">
      <c r="A13" s="23" t="s">
        <v>21</v>
      </c>
      <c r="B13" s="8" t="s">
        <v>22</v>
      </c>
      <c r="C13" s="35"/>
      <c r="D13" s="36">
        <f>F13+G13</f>
        <v>3</v>
      </c>
      <c r="E13" s="35">
        <v>0</v>
      </c>
      <c r="F13" s="35">
        <v>1</v>
      </c>
      <c r="G13" s="35">
        <v>2</v>
      </c>
      <c r="H13" s="35" t="s">
        <v>23</v>
      </c>
    </row>
    <row r="14" spans="1:8" ht="10.5" customHeight="1" x14ac:dyDescent="0.2">
      <c r="A14" s="23" t="s">
        <v>24</v>
      </c>
      <c r="B14" s="8" t="s">
        <v>25</v>
      </c>
      <c r="C14" s="35"/>
      <c r="D14" s="36">
        <f>E14+F14+G14</f>
        <v>40</v>
      </c>
      <c r="E14" s="35">
        <v>34</v>
      </c>
      <c r="F14" s="35">
        <v>0</v>
      </c>
      <c r="G14" s="35">
        <v>6</v>
      </c>
      <c r="H14" s="35" t="s">
        <v>23</v>
      </c>
    </row>
    <row r="15" spans="1:8" ht="21" customHeight="1" x14ac:dyDescent="0.2">
      <c r="A15" s="23" t="s">
        <v>26</v>
      </c>
      <c r="B15" s="8" t="s">
        <v>27</v>
      </c>
      <c r="C15" s="35"/>
      <c r="D15" s="36">
        <f>E15+F15+G15</f>
        <v>501</v>
      </c>
      <c r="E15" s="35">
        <v>464</v>
      </c>
      <c r="F15" s="35">
        <v>3</v>
      </c>
      <c r="G15" s="35">
        <v>34</v>
      </c>
      <c r="H15" s="35" t="s">
        <v>23</v>
      </c>
    </row>
    <row r="16" spans="1:8" ht="21.75" customHeight="1" x14ac:dyDescent="0.2">
      <c r="A16" s="23" t="s">
        <v>28</v>
      </c>
      <c r="B16" s="7" t="s">
        <v>29</v>
      </c>
      <c r="C16" s="35"/>
      <c r="D16" s="36">
        <f>E16+F16+G16+H16</f>
        <v>187</v>
      </c>
      <c r="E16" s="35">
        <v>160</v>
      </c>
      <c r="F16" s="35">
        <v>3</v>
      </c>
      <c r="G16" s="35">
        <v>23</v>
      </c>
      <c r="H16" s="35">
        <v>1</v>
      </c>
    </row>
    <row r="17" spans="1:8" ht="22.5" customHeight="1" x14ac:dyDescent="0.2">
      <c r="A17" s="23" t="s">
        <v>30</v>
      </c>
      <c r="B17" s="7" t="s">
        <v>67</v>
      </c>
      <c r="C17" s="35"/>
      <c r="D17" s="36">
        <f>E17+F17+G17</f>
        <v>39</v>
      </c>
      <c r="E17" s="35">
        <v>35</v>
      </c>
      <c r="F17" s="35">
        <v>1</v>
      </c>
      <c r="G17" s="35">
        <v>3</v>
      </c>
      <c r="H17" s="35" t="s">
        <v>23</v>
      </c>
    </row>
    <row r="18" spans="1:8" ht="24" customHeight="1" x14ac:dyDescent="0.2">
      <c r="A18" s="23" t="s">
        <v>31</v>
      </c>
      <c r="B18" s="7" t="s">
        <v>32</v>
      </c>
      <c r="C18" s="35"/>
      <c r="D18" s="36">
        <f>E18+F18+G18</f>
        <v>14</v>
      </c>
      <c r="E18" s="35">
        <v>11</v>
      </c>
      <c r="F18" s="35">
        <v>0</v>
      </c>
      <c r="G18" s="35">
        <v>3</v>
      </c>
      <c r="H18" s="35"/>
    </row>
    <row r="19" spans="1:8" ht="24.75" customHeight="1" x14ac:dyDescent="0.2">
      <c r="A19" s="23" t="s">
        <v>33</v>
      </c>
      <c r="B19" s="8" t="s">
        <v>34</v>
      </c>
      <c r="C19" s="35"/>
      <c r="D19" s="36">
        <f>E19+F19+G19</f>
        <v>24</v>
      </c>
      <c r="E19" s="35">
        <v>22</v>
      </c>
      <c r="F19" s="35">
        <v>1</v>
      </c>
      <c r="G19" s="35">
        <v>1</v>
      </c>
      <c r="H19" s="35" t="s">
        <v>23</v>
      </c>
    </row>
    <row r="20" spans="1:8" x14ac:dyDescent="0.2">
      <c r="A20" s="23" t="s">
        <v>35</v>
      </c>
      <c r="B20" s="8" t="s">
        <v>36</v>
      </c>
      <c r="C20" s="35"/>
      <c r="D20" s="36">
        <f>E20+F20+G20</f>
        <v>127</v>
      </c>
      <c r="E20" s="35">
        <v>115</v>
      </c>
      <c r="F20" s="35">
        <v>0</v>
      </c>
      <c r="G20" s="35">
        <v>12</v>
      </c>
      <c r="H20" s="35"/>
    </row>
    <row r="21" spans="1:8" ht="33" customHeight="1" x14ac:dyDescent="0.2">
      <c r="A21" s="23" t="s">
        <v>37</v>
      </c>
      <c r="B21" s="12" t="s">
        <v>38</v>
      </c>
      <c r="C21" s="34" t="s">
        <v>12</v>
      </c>
      <c r="D21" s="34" t="s">
        <v>12</v>
      </c>
      <c r="E21" s="34" t="s">
        <v>12</v>
      </c>
      <c r="F21" s="37" t="s">
        <v>23</v>
      </c>
      <c r="G21" s="37" t="s">
        <v>23</v>
      </c>
      <c r="H21" s="37"/>
    </row>
    <row r="22" spans="1:8" ht="13.5" customHeight="1" x14ac:dyDescent="0.2">
      <c r="A22" s="23" t="s">
        <v>39</v>
      </c>
      <c r="B22" s="12" t="s">
        <v>40</v>
      </c>
      <c r="C22" s="35">
        <v>39832</v>
      </c>
      <c r="D22" s="34" t="s">
        <v>12</v>
      </c>
      <c r="E22" s="34" t="s">
        <v>12</v>
      </c>
      <c r="F22" s="34" t="s">
        <v>12</v>
      </c>
      <c r="G22" s="34" t="s">
        <v>12</v>
      </c>
      <c r="H22" s="34" t="s">
        <v>12</v>
      </c>
    </row>
    <row r="23" spans="1:8" ht="27" customHeight="1" x14ac:dyDescent="0.2">
      <c r="A23" s="23" t="s">
        <v>41</v>
      </c>
      <c r="B23" s="12" t="s">
        <v>42</v>
      </c>
      <c r="C23" s="35">
        <v>35908.9</v>
      </c>
      <c r="D23" s="34" t="e">
        <v>#VALUE!</v>
      </c>
      <c r="E23" s="35" t="s">
        <v>23</v>
      </c>
      <c r="F23" s="35"/>
      <c r="G23" s="35"/>
      <c r="H23" s="35"/>
    </row>
    <row r="24" spans="1:8" ht="21.75" customHeight="1" x14ac:dyDescent="0.2">
      <c r="A24" s="23" t="s">
        <v>43</v>
      </c>
      <c r="B24" s="12" t="s">
        <v>44</v>
      </c>
      <c r="C24" s="34" t="s">
        <v>12</v>
      </c>
      <c r="D24" s="38">
        <f>D7/C22*10000</f>
        <v>259.59027917252462</v>
      </c>
      <c r="E24" s="38">
        <f>E7/C22*10000</f>
        <v>227.45531231170918</v>
      </c>
      <c r="F24" s="38">
        <f>F7/C22*10000</f>
        <v>3.5147620004016873</v>
      </c>
      <c r="G24" s="38">
        <f>G7/C22*10000</f>
        <v>28.118096003213498</v>
      </c>
      <c r="H24" s="38">
        <f>H7/C22*10000</f>
        <v>0.50210885720024101</v>
      </c>
    </row>
    <row r="25" spans="1:8" ht="13.5" customHeight="1" x14ac:dyDescent="0.2">
      <c r="A25" s="23" t="s">
        <v>45</v>
      </c>
      <c r="B25" s="12" t="s">
        <v>46</v>
      </c>
      <c r="C25" s="35">
        <v>18418</v>
      </c>
      <c r="D25" s="34" t="s">
        <v>12</v>
      </c>
      <c r="E25" s="34" t="s">
        <v>12</v>
      </c>
      <c r="F25" s="34" t="s">
        <v>12</v>
      </c>
      <c r="G25" s="34" t="s">
        <v>12</v>
      </c>
      <c r="H25" s="34" t="s">
        <v>12</v>
      </c>
    </row>
    <row r="26" spans="1:8" ht="33" customHeight="1" x14ac:dyDescent="0.2">
      <c r="A26" s="23" t="s">
        <v>47</v>
      </c>
      <c r="B26" s="12" t="s">
        <v>48</v>
      </c>
      <c r="C26" s="39">
        <v>7845</v>
      </c>
      <c r="D26" s="34" t="s">
        <v>12</v>
      </c>
      <c r="E26" s="34" t="s">
        <v>12</v>
      </c>
      <c r="F26" s="34" t="s">
        <v>12</v>
      </c>
      <c r="G26" s="34" t="s">
        <v>12</v>
      </c>
      <c r="H26" s="34" t="s">
        <v>12</v>
      </c>
    </row>
    <row r="27" spans="1:8" ht="23.25" customHeight="1" x14ac:dyDescent="0.2">
      <c r="A27" s="23" t="s">
        <v>49</v>
      </c>
      <c r="B27" s="12" t="s">
        <v>50</v>
      </c>
      <c r="C27" s="34" t="s">
        <v>12</v>
      </c>
      <c r="D27" s="36">
        <f>D29+D30+D31+D33+D34+D35+D36+D37+D38+D39+D40</f>
        <v>3139</v>
      </c>
      <c r="E27" s="36">
        <f>E29+E31+E34+E35+E36+E37+E38+E39+E40</f>
        <v>1924</v>
      </c>
      <c r="F27" s="36">
        <f>F29+F31+F33+F35+F36+F37+F39</f>
        <v>395</v>
      </c>
      <c r="G27" s="36">
        <f>G29+G30+G31+G33+G34+G35+G36+G37+G38+G39+G40</f>
        <v>458</v>
      </c>
      <c r="H27" s="36">
        <f>H31+H36</f>
        <v>362</v>
      </c>
    </row>
    <row r="28" spans="1:8" ht="12.75" customHeight="1" x14ac:dyDescent="0.2">
      <c r="A28" s="23"/>
      <c r="B28" s="7" t="s">
        <v>11</v>
      </c>
      <c r="C28" s="34" t="s">
        <v>12</v>
      </c>
      <c r="D28" s="34" t="s">
        <v>12</v>
      </c>
      <c r="E28" s="34" t="s">
        <v>12</v>
      </c>
      <c r="F28" s="34" t="s">
        <v>12</v>
      </c>
      <c r="G28" s="34" t="s">
        <v>12</v>
      </c>
      <c r="H28" s="34" t="s">
        <v>12</v>
      </c>
    </row>
    <row r="29" spans="1:8" ht="24" customHeight="1" x14ac:dyDescent="0.2">
      <c r="A29" s="23" t="s">
        <v>13</v>
      </c>
      <c r="B29" s="7" t="s">
        <v>14</v>
      </c>
      <c r="C29" s="34" t="s">
        <v>12</v>
      </c>
      <c r="D29" s="36">
        <f>E29+F29+G29+H29</f>
        <v>381</v>
      </c>
      <c r="E29" s="35">
        <v>188</v>
      </c>
      <c r="F29" s="35">
        <v>121</v>
      </c>
      <c r="G29" s="35">
        <v>72</v>
      </c>
      <c r="H29" s="35"/>
    </row>
    <row r="30" spans="1:8" ht="21" customHeight="1" x14ac:dyDescent="0.2">
      <c r="A30" s="23" t="s">
        <v>15</v>
      </c>
      <c r="B30" s="7" t="s">
        <v>16</v>
      </c>
      <c r="C30" s="34" t="s">
        <v>12</v>
      </c>
      <c r="D30" s="40">
        <f t="shared" ref="D30:D40" si="0">E30+F30+G30+H30</f>
        <v>13</v>
      </c>
      <c r="E30" s="39"/>
      <c r="F30" s="39">
        <v>0</v>
      </c>
      <c r="G30" s="39">
        <v>13</v>
      </c>
      <c r="H30" s="39">
        <v>0</v>
      </c>
    </row>
    <row r="31" spans="1:8" ht="20.25" customHeight="1" x14ac:dyDescent="0.2">
      <c r="A31" s="23" t="s">
        <v>17</v>
      </c>
      <c r="B31" s="7" t="s">
        <v>18</v>
      </c>
      <c r="C31" s="34" t="s">
        <v>12</v>
      </c>
      <c r="D31" s="40">
        <f t="shared" si="0"/>
        <v>346</v>
      </c>
      <c r="E31" s="39">
        <v>36</v>
      </c>
      <c r="F31" s="39">
        <v>105</v>
      </c>
      <c r="G31" s="39">
        <v>41</v>
      </c>
      <c r="H31" s="39">
        <v>164</v>
      </c>
    </row>
    <row r="32" spans="1:8" ht="21.75" customHeight="1" x14ac:dyDescent="0.2">
      <c r="A32" s="23" t="s">
        <v>19</v>
      </c>
      <c r="B32" s="8" t="s">
        <v>20</v>
      </c>
      <c r="C32" s="34" t="s">
        <v>12</v>
      </c>
      <c r="D32" s="40">
        <f t="shared" si="0"/>
        <v>0</v>
      </c>
      <c r="E32" s="39">
        <v>0</v>
      </c>
      <c r="F32" s="39">
        <v>0</v>
      </c>
      <c r="G32" s="39">
        <v>0</v>
      </c>
      <c r="H32" s="39">
        <v>0</v>
      </c>
    </row>
    <row r="33" spans="1:8" ht="33.75" customHeight="1" x14ac:dyDescent="0.2">
      <c r="A33" s="23" t="s">
        <v>21</v>
      </c>
      <c r="B33" s="8" t="s">
        <v>22</v>
      </c>
      <c r="C33" s="34" t="s">
        <v>12</v>
      </c>
      <c r="D33" s="40">
        <f t="shared" si="0"/>
        <v>30</v>
      </c>
      <c r="E33" s="39">
        <v>0</v>
      </c>
      <c r="F33" s="39">
        <v>26</v>
      </c>
      <c r="G33" s="39">
        <v>4</v>
      </c>
      <c r="H33" s="39">
        <v>0</v>
      </c>
    </row>
    <row r="34" spans="1:8" ht="13.5" customHeight="1" x14ac:dyDescent="0.2">
      <c r="A34" s="23" t="s">
        <v>24</v>
      </c>
      <c r="B34" s="8" t="s">
        <v>25</v>
      </c>
      <c r="C34" s="34" t="s">
        <v>12</v>
      </c>
      <c r="D34" s="40">
        <f t="shared" si="0"/>
        <v>88</v>
      </c>
      <c r="E34" s="39">
        <v>51</v>
      </c>
      <c r="F34" s="39">
        <v>0</v>
      </c>
      <c r="G34" s="39">
        <v>37</v>
      </c>
      <c r="H34" s="39">
        <v>0</v>
      </c>
    </row>
    <row r="35" spans="1:8" ht="24.75" customHeight="1" x14ac:dyDescent="0.2">
      <c r="A35" s="23" t="s">
        <v>26</v>
      </c>
      <c r="B35" s="8" t="s">
        <v>27</v>
      </c>
      <c r="C35" s="34" t="s">
        <v>12</v>
      </c>
      <c r="D35" s="40">
        <f t="shared" si="0"/>
        <v>1302</v>
      </c>
      <c r="E35" s="39">
        <v>1156</v>
      </c>
      <c r="F35" s="39">
        <v>35</v>
      </c>
      <c r="G35" s="39">
        <v>111</v>
      </c>
      <c r="H35" s="39">
        <v>0</v>
      </c>
    </row>
    <row r="36" spans="1:8" ht="21.75" customHeight="1" x14ac:dyDescent="0.2">
      <c r="A36" s="23" t="s">
        <v>28</v>
      </c>
      <c r="B36" s="7" t="s">
        <v>29</v>
      </c>
      <c r="C36" s="34" t="s">
        <v>12</v>
      </c>
      <c r="D36" s="40">
        <f t="shared" si="0"/>
        <v>656</v>
      </c>
      <c r="E36" s="39">
        <v>276</v>
      </c>
      <c r="F36" s="39">
        <v>67</v>
      </c>
      <c r="G36" s="39">
        <v>115</v>
      </c>
      <c r="H36" s="39">
        <v>198</v>
      </c>
    </row>
    <row r="37" spans="1:8" ht="21.75" customHeight="1" x14ac:dyDescent="0.2">
      <c r="A37" s="23" t="s">
        <v>30</v>
      </c>
      <c r="B37" s="7" t="s">
        <v>67</v>
      </c>
      <c r="C37" s="34" t="s">
        <v>12</v>
      </c>
      <c r="D37" s="40">
        <f t="shared" si="0"/>
        <v>100</v>
      </c>
      <c r="E37" s="39">
        <v>62</v>
      </c>
      <c r="F37" s="39">
        <v>21</v>
      </c>
      <c r="G37" s="39">
        <v>17</v>
      </c>
      <c r="H37" s="39">
        <v>0</v>
      </c>
    </row>
    <row r="38" spans="1:8" ht="21.75" customHeight="1" x14ac:dyDescent="0.2">
      <c r="A38" s="23" t="s">
        <v>31</v>
      </c>
      <c r="B38" s="7" t="s">
        <v>32</v>
      </c>
      <c r="C38" s="34" t="s">
        <v>12</v>
      </c>
      <c r="D38" s="36">
        <f t="shared" si="0"/>
        <v>18</v>
      </c>
      <c r="E38" s="35">
        <v>12</v>
      </c>
      <c r="F38" s="35">
        <v>0</v>
      </c>
      <c r="G38" s="35">
        <v>6</v>
      </c>
      <c r="H38" s="35">
        <v>0</v>
      </c>
    </row>
    <row r="39" spans="1:8" ht="24" customHeight="1" x14ac:dyDescent="0.2">
      <c r="A39" s="23" t="s">
        <v>33</v>
      </c>
      <c r="B39" s="8" t="s">
        <v>34</v>
      </c>
      <c r="C39" s="34" t="s">
        <v>12</v>
      </c>
      <c r="D39" s="36">
        <f t="shared" si="0"/>
        <v>46</v>
      </c>
      <c r="E39" s="35">
        <v>24</v>
      </c>
      <c r="F39" s="35">
        <v>20</v>
      </c>
      <c r="G39" s="35">
        <v>2</v>
      </c>
      <c r="H39" s="35">
        <v>0</v>
      </c>
    </row>
    <row r="40" spans="1:8" x14ac:dyDescent="0.2">
      <c r="A40" s="23" t="s">
        <v>35</v>
      </c>
      <c r="B40" s="8" t="s">
        <v>36</v>
      </c>
      <c r="C40" s="34" t="s">
        <v>12</v>
      </c>
      <c r="D40" s="36">
        <f t="shared" si="0"/>
        <v>159</v>
      </c>
      <c r="E40" s="35">
        <v>119</v>
      </c>
      <c r="F40" s="35">
        <v>0</v>
      </c>
      <c r="G40" s="35">
        <v>40</v>
      </c>
      <c r="H40" s="35">
        <v>0</v>
      </c>
    </row>
    <row r="41" spans="1:8" ht="58.5" customHeight="1" x14ac:dyDescent="0.2">
      <c r="A41" s="23" t="s">
        <v>51</v>
      </c>
      <c r="B41" s="12" t="s">
        <v>68</v>
      </c>
      <c r="C41" s="38">
        <f>(F27+G27+H27)/C26*100</f>
        <v>15.487571701720842</v>
      </c>
      <c r="D41" s="41" t="s">
        <v>12</v>
      </c>
      <c r="E41" s="41" t="s">
        <v>12</v>
      </c>
      <c r="F41" s="41" t="s">
        <v>12</v>
      </c>
      <c r="G41" s="41" t="s">
        <v>12</v>
      </c>
      <c r="H41" s="41" t="s">
        <v>12</v>
      </c>
    </row>
    <row r="42" spans="1:8" ht="42" customHeight="1" x14ac:dyDescent="0.2">
      <c r="A42" s="23">
        <v>10</v>
      </c>
      <c r="B42" s="12" t="s">
        <v>69</v>
      </c>
      <c r="C42" s="38">
        <f>D27/C25*100</f>
        <v>17.043110001085896</v>
      </c>
      <c r="D42" s="41" t="s">
        <v>12</v>
      </c>
      <c r="E42" s="41" t="s">
        <v>12</v>
      </c>
      <c r="F42" s="41" t="s">
        <v>12</v>
      </c>
      <c r="G42" s="41" t="s">
        <v>12</v>
      </c>
      <c r="H42" s="41" t="s">
        <v>12</v>
      </c>
    </row>
    <row r="43" spans="1:8" ht="28.5" customHeight="1" x14ac:dyDescent="0.2">
      <c r="A43" s="23">
        <v>11</v>
      </c>
      <c r="B43" s="12" t="s">
        <v>52</v>
      </c>
      <c r="C43" s="38">
        <f>(D27+E7)/C25*100</f>
        <v>21.962210880660223</v>
      </c>
      <c r="D43" s="36" t="s">
        <v>12</v>
      </c>
      <c r="E43" s="36" t="s">
        <v>12</v>
      </c>
      <c r="F43" s="36" t="s">
        <v>12</v>
      </c>
      <c r="G43" s="36" t="s">
        <v>12</v>
      </c>
      <c r="H43" s="36" t="s">
        <v>12</v>
      </c>
    </row>
    <row r="44" spans="1:8" ht="28.5" customHeight="1" x14ac:dyDescent="0.2">
      <c r="A44" s="23">
        <v>12</v>
      </c>
      <c r="B44" s="7" t="s">
        <v>53</v>
      </c>
      <c r="C44" s="41">
        <v>0</v>
      </c>
      <c r="D44" s="41">
        <f>D46+D47+D48+D50+D51+D52+D53+D54+D55+D56+D57</f>
        <v>5256.2999999999993</v>
      </c>
      <c r="E44" s="41">
        <f>E46+E48+E51+E52+E53+E54+E55+E56+E57</f>
        <v>1541.8999999999999</v>
      </c>
      <c r="F44" s="41">
        <f>F46+F48+F50+F52+F53+F54+F56</f>
        <v>1190.5</v>
      </c>
      <c r="G44" s="41">
        <f>G46+G47+G48+G50+G51+G52+G53+G54+G55+G56+G57</f>
        <v>1742.8999999999999</v>
      </c>
      <c r="H44" s="41">
        <f>H48+H53</f>
        <v>781</v>
      </c>
    </row>
    <row r="45" spans="1:8" ht="24" customHeight="1" x14ac:dyDescent="0.2">
      <c r="A45" s="23"/>
      <c r="B45" s="7" t="s">
        <v>11</v>
      </c>
      <c r="C45" s="35" t="s">
        <v>12</v>
      </c>
      <c r="D45" s="36" t="s">
        <v>12</v>
      </c>
      <c r="E45" s="35" t="s">
        <v>12</v>
      </c>
      <c r="F45" s="35" t="s">
        <v>12</v>
      </c>
      <c r="G45" s="35" t="s">
        <v>12</v>
      </c>
      <c r="H45" s="35" t="s">
        <v>12</v>
      </c>
    </row>
    <row r="46" spans="1:8" ht="22.5" customHeight="1" x14ac:dyDescent="0.2">
      <c r="A46" s="23" t="s">
        <v>13</v>
      </c>
      <c r="B46" s="7" t="s">
        <v>14</v>
      </c>
      <c r="C46" s="35"/>
      <c r="D46" s="36">
        <f>E46+F46+G46</f>
        <v>709</v>
      </c>
      <c r="E46" s="35">
        <v>224.3</v>
      </c>
      <c r="F46" s="35">
        <v>227.9</v>
      </c>
      <c r="G46" s="35">
        <v>256.8</v>
      </c>
      <c r="H46" s="35">
        <v>0</v>
      </c>
    </row>
    <row r="47" spans="1:8" ht="24.75" customHeight="1" x14ac:dyDescent="0.2">
      <c r="A47" s="23" t="s">
        <v>15</v>
      </c>
      <c r="B47" s="7" t="s">
        <v>16</v>
      </c>
      <c r="C47" s="35"/>
      <c r="D47" s="36">
        <f>E47+F47+G47</f>
        <v>38.9</v>
      </c>
      <c r="E47" s="35">
        <v>0</v>
      </c>
      <c r="F47" s="35">
        <v>0</v>
      </c>
      <c r="G47" s="35">
        <v>38.9</v>
      </c>
      <c r="H47" s="35">
        <v>0</v>
      </c>
    </row>
    <row r="48" spans="1:8" ht="21.75" customHeight="1" x14ac:dyDescent="0.2">
      <c r="A48" s="23" t="s">
        <v>17</v>
      </c>
      <c r="B48" s="8" t="s">
        <v>18</v>
      </c>
      <c r="C48" s="35"/>
      <c r="D48" s="36">
        <f>E48+F48+G48+H48</f>
        <v>802</v>
      </c>
      <c r="E48" s="35">
        <v>11.1</v>
      </c>
      <c r="F48" s="35">
        <v>113.9</v>
      </c>
      <c r="G48" s="35">
        <v>153</v>
      </c>
      <c r="H48" s="35">
        <v>524</v>
      </c>
    </row>
    <row r="49" spans="1:8" ht="34.5" customHeight="1" x14ac:dyDescent="0.2">
      <c r="A49" s="23" t="s">
        <v>19</v>
      </c>
      <c r="B49" s="8" t="s">
        <v>20</v>
      </c>
      <c r="C49" s="35"/>
      <c r="D49" s="36">
        <v>0</v>
      </c>
      <c r="E49" s="35">
        <v>0</v>
      </c>
      <c r="F49" s="35">
        <v>0</v>
      </c>
      <c r="G49" s="35">
        <v>0</v>
      </c>
      <c r="H49" s="35">
        <v>0</v>
      </c>
    </row>
    <row r="50" spans="1:8" ht="33.75" customHeight="1" x14ac:dyDescent="0.2">
      <c r="A50" s="23" t="s">
        <v>21</v>
      </c>
      <c r="B50" s="8" t="s">
        <v>22</v>
      </c>
      <c r="C50" s="35"/>
      <c r="D50" s="36">
        <f>F50+G50</f>
        <v>51.699999999999996</v>
      </c>
      <c r="E50" s="35">
        <v>0</v>
      </c>
      <c r="F50" s="35">
        <v>48.8</v>
      </c>
      <c r="G50" s="35">
        <v>2.9</v>
      </c>
      <c r="H50" s="35">
        <v>0</v>
      </c>
    </row>
    <row r="51" spans="1:8" ht="24.75" customHeight="1" x14ac:dyDescent="0.2">
      <c r="A51" s="23" t="s">
        <v>24</v>
      </c>
      <c r="B51" s="8" t="s">
        <v>25</v>
      </c>
      <c r="C51" s="35"/>
      <c r="D51" s="36">
        <f>E51+G51</f>
        <v>153</v>
      </c>
      <c r="E51" s="35">
        <v>58.8</v>
      </c>
      <c r="F51" s="35" t="s">
        <v>23</v>
      </c>
      <c r="G51" s="35">
        <v>94.2</v>
      </c>
      <c r="H51" s="35">
        <v>0</v>
      </c>
    </row>
    <row r="52" spans="1:8" ht="22.5" customHeight="1" x14ac:dyDescent="0.2">
      <c r="A52" s="23" t="s">
        <v>26</v>
      </c>
      <c r="B52" s="7" t="s">
        <v>27</v>
      </c>
      <c r="C52" s="35"/>
      <c r="D52" s="36">
        <f>E52+F52+G52</f>
        <v>1921.9999999999998</v>
      </c>
      <c r="E52" s="35">
        <v>619.29999999999995</v>
      </c>
      <c r="F52" s="35">
        <v>534.9</v>
      </c>
      <c r="G52" s="35">
        <v>767.8</v>
      </c>
      <c r="H52" s="35">
        <v>0</v>
      </c>
    </row>
    <row r="53" spans="1:8" ht="19.5" customHeight="1" x14ac:dyDescent="0.2">
      <c r="A53" s="23" t="s">
        <v>28</v>
      </c>
      <c r="B53" s="7" t="s">
        <v>29</v>
      </c>
      <c r="C53" s="35"/>
      <c r="D53" s="36">
        <f>E53+F53+G53+H53</f>
        <v>1120.5999999999999</v>
      </c>
      <c r="E53" s="35">
        <v>347.2</v>
      </c>
      <c r="F53" s="35">
        <v>216.8</v>
      </c>
      <c r="G53" s="35">
        <v>299.60000000000002</v>
      </c>
      <c r="H53" s="35">
        <v>257</v>
      </c>
    </row>
    <row r="54" spans="1:8" ht="20.25" customHeight="1" x14ac:dyDescent="0.2">
      <c r="A54" s="23" t="s">
        <v>30</v>
      </c>
      <c r="B54" s="7" t="s">
        <v>67</v>
      </c>
      <c r="C54" s="35"/>
      <c r="D54" s="36">
        <f>E54+F54+G54</f>
        <v>135.5</v>
      </c>
      <c r="E54" s="35">
        <v>95.5</v>
      </c>
      <c r="F54" s="35">
        <v>30.7</v>
      </c>
      <c r="G54" s="35">
        <v>9.3000000000000007</v>
      </c>
      <c r="H54" s="35">
        <v>0</v>
      </c>
    </row>
    <row r="55" spans="1:8" ht="24.75" customHeight="1" x14ac:dyDescent="0.2">
      <c r="A55" s="23" t="s">
        <v>31</v>
      </c>
      <c r="B55" s="8" t="s">
        <v>32</v>
      </c>
      <c r="C55" s="35"/>
      <c r="D55" s="36">
        <f>E55+G55</f>
        <v>78.399999999999991</v>
      </c>
      <c r="E55" s="35">
        <v>10.1</v>
      </c>
      <c r="F55" s="35">
        <v>0</v>
      </c>
      <c r="G55" s="35">
        <v>68.3</v>
      </c>
      <c r="H55" s="35">
        <v>0</v>
      </c>
    </row>
    <row r="56" spans="1:8" ht="22.5" x14ac:dyDescent="0.2">
      <c r="A56" s="23" t="s">
        <v>33</v>
      </c>
      <c r="B56" s="8" t="s">
        <v>34</v>
      </c>
      <c r="C56" s="35"/>
      <c r="D56" s="36">
        <f>E56+F56+G56</f>
        <v>50.9</v>
      </c>
      <c r="E56" s="35">
        <v>26.5</v>
      </c>
      <c r="F56" s="35">
        <v>17.5</v>
      </c>
      <c r="G56" s="35">
        <v>6.9</v>
      </c>
      <c r="H56" s="35">
        <v>0</v>
      </c>
    </row>
    <row r="57" spans="1:8" ht="14.25" customHeight="1" x14ac:dyDescent="0.2">
      <c r="A57" s="23" t="s">
        <v>35</v>
      </c>
      <c r="B57" s="13" t="s">
        <v>36</v>
      </c>
      <c r="C57" s="42"/>
      <c r="D57" s="36">
        <f>E57+G57</f>
        <v>194.3</v>
      </c>
      <c r="E57" s="42">
        <v>149.1</v>
      </c>
      <c r="F57" s="42">
        <v>0</v>
      </c>
      <c r="G57" s="42">
        <v>45.2</v>
      </c>
      <c r="H57" s="42">
        <v>0</v>
      </c>
    </row>
    <row r="58" spans="1:8" x14ac:dyDescent="0.2">
      <c r="A58" s="26">
        <v>13</v>
      </c>
      <c r="B58" s="7" t="s">
        <v>54</v>
      </c>
      <c r="C58" s="41"/>
      <c r="D58" s="41">
        <v>525598</v>
      </c>
      <c r="E58" s="41">
        <v>189932</v>
      </c>
      <c r="F58" s="41">
        <v>92519</v>
      </c>
      <c r="G58" s="41">
        <v>111942</v>
      </c>
      <c r="H58" s="41">
        <v>131205</v>
      </c>
    </row>
    <row r="59" spans="1:8" ht="16.5" customHeight="1" x14ac:dyDescent="0.2">
      <c r="A59" s="27" t="s">
        <v>55</v>
      </c>
      <c r="B59" s="10" t="s">
        <v>56</v>
      </c>
      <c r="C59" s="43" t="s">
        <v>12</v>
      </c>
      <c r="D59" s="43" t="s">
        <v>12</v>
      </c>
      <c r="E59" s="43" t="s">
        <v>12</v>
      </c>
      <c r="F59" s="43" t="s">
        <v>12</v>
      </c>
      <c r="G59" s="43" t="s">
        <v>12</v>
      </c>
      <c r="H59" s="44" t="s">
        <v>12</v>
      </c>
    </row>
    <row r="60" spans="1:8" ht="23.25" customHeight="1" x14ac:dyDescent="0.2">
      <c r="A60" s="23"/>
      <c r="B60" s="9" t="s">
        <v>57</v>
      </c>
      <c r="C60" s="44"/>
      <c r="D60" s="43">
        <v>188</v>
      </c>
      <c r="E60" s="44">
        <v>207</v>
      </c>
      <c r="F60" s="44">
        <v>0</v>
      </c>
      <c r="G60" s="44">
        <v>-19</v>
      </c>
      <c r="H60" s="44">
        <v>0</v>
      </c>
    </row>
    <row r="61" spans="1:8" ht="11.25" customHeight="1" x14ac:dyDescent="0.2">
      <c r="A61" s="23" t="s">
        <v>58</v>
      </c>
      <c r="B61" s="7" t="s">
        <v>59</v>
      </c>
      <c r="C61" s="35"/>
      <c r="D61" s="43">
        <f>E61+F61+G61</f>
        <v>76536</v>
      </c>
      <c r="E61" s="35">
        <v>64268</v>
      </c>
      <c r="F61" s="35">
        <v>4263</v>
      </c>
      <c r="G61" s="35">
        <v>8005</v>
      </c>
      <c r="H61" s="35">
        <v>0</v>
      </c>
    </row>
    <row r="62" spans="1:8" x14ac:dyDescent="0.2">
      <c r="A62" s="23" t="s">
        <v>60</v>
      </c>
      <c r="B62" s="7" t="s">
        <v>61</v>
      </c>
      <c r="C62" s="35"/>
      <c r="D62" s="43">
        <f>E62+F62+G62</f>
        <v>9859</v>
      </c>
      <c r="E62" s="35">
        <v>5099</v>
      </c>
      <c r="F62" s="35">
        <v>4558</v>
      </c>
      <c r="G62" s="35">
        <v>202</v>
      </c>
      <c r="H62" s="35">
        <v>0</v>
      </c>
    </row>
    <row r="63" spans="1:8" ht="15.75" customHeight="1" x14ac:dyDescent="0.2">
      <c r="A63" s="23" t="s">
        <v>62</v>
      </c>
      <c r="B63" s="11" t="s">
        <v>63</v>
      </c>
      <c r="C63" s="34"/>
      <c r="D63" s="35">
        <v>701</v>
      </c>
      <c r="E63" s="35">
        <v>701</v>
      </c>
      <c r="F63" s="35">
        <v>0</v>
      </c>
      <c r="G63" s="35">
        <v>0</v>
      </c>
      <c r="H63" s="35">
        <v>0</v>
      </c>
    </row>
    <row r="64" spans="1:8" ht="18" customHeight="1" x14ac:dyDescent="0.2">
      <c r="A64" s="20">
        <v>14</v>
      </c>
      <c r="B64" s="20" t="s">
        <v>64</v>
      </c>
      <c r="C64" s="45" t="s">
        <v>12</v>
      </c>
      <c r="D64" s="45">
        <v>32.299999999999997</v>
      </c>
      <c r="E64" s="45"/>
      <c r="F64" s="45"/>
      <c r="G64" s="45"/>
      <c r="H64" s="45"/>
    </row>
    <row r="65" spans="1:8" ht="11.25" customHeight="1" x14ac:dyDescent="0.2">
      <c r="A65" s="21" t="s">
        <v>65</v>
      </c>
      <c r="B65" s="21"/>
      <c r="C65" s="21"/>
      <c r="D65" s="21"/>
      <c r="E65" s="21"/>
      <c r="F65" s="21"/>
      <c r="G65" s="21"/>
      <c r="H65" s="21"/>
    </row>
  </sheetData>
  <sheetProtection selectLockedCells="1"/>
  <mergeCells count="4">
    <mergeCell ref="F4:H4"/>
    <mergeCell ref="B2:G2"/>
    <mergeCell ref="F1:H1"/>
    <mergeCell ref="B3:G3"/>
  </mergeCells>
  <pageMargins left="0.44" right="0.28000000000000003" top="0.35" bottom="0.17" header="0.31496062992125984" footer="0.17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 Приложение 1 </vt:lpstr>
      <vt:lpstr>2024 Приложение 2 </vt:lpstr>
      <vt:lpstr>'2024 Приложение 2 '!Область_печати</vt:lpstr>
      <vt:lpstr>'2025 Приложение 1 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2025-03-20T07:35:53Z</dcterms:modified>
</cp:coreProperties>
</file>