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00" tabRatio="887" activeTab="1"/>
  </bookViews>
  <sheets>
    <sheet name="2022 Приложение 1 " sheetId="5" r:id="rId1"/>
    <sheet name="2023 Приложение 1 " sheetId="1" r:id="rId2"/>
  </sheets>
  <definedNames>
    <definedName name="_xlnm.Print_Area" localSheetId="0">'2022 Приложение 1 '!$A$1:$H$67</definedName>
    <definedName name="_xlnm.Print_Area" localSheetId="1">'2023 Приложение 1 '!$A$1:$H$68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D58" i="1" l="1"/>
  <c r="D57" i="1"/>
  <c r="D55" i="1"/>
  <c r="D54" i="1"/>
  <c r="D53" i="1"/>
  <c r="D52" i="1"/>
  <c r="D51" i="1"/>
  <c r="D50" i="1"/>
  <c r="D49" i="1"/>
  <c r="D48" i="1"/>
  <c r="D47" i="1"/>
  <c r="H45" i="1"/>
  <c r="G45" i="1"/>
  <c r="F45" i="1"/>
  <c r="E45" i="1"/>
  <c r="C45" i="1"/>
  <c r="D41" i="1"/>
  <c r="D40" i="1"/>
  <c r="D39" i="1"/>
  <c r="D38" i="1"/>
  <c r="D37" i="1"/>
  <c r="D36" i="1"/>
  <c r="D35" i="1"/>
  <c r="D34" i="1"/>
  <c r="D33" i="1"/>
  <c r="D32" i="1"/>
  <c r="D31" i="1"/>
  <c r="D30" i="1"/>
  <c r="G28" i="1"/>
  <c r="F28" i="1"/>
  <c r="E28" i="1"/>
  <c r="H25" i="1"/>
  <c r="G25" i="1"/>
  <c r="F25" i="1"/>
  <c r="E25" i="1"/>
  <c r="D24" i="1"/>
  <c r="G21" i="1"/>
  <c r="F21" i="1"/>
  <c r="E21" i="1"/>
  <c r="D20" i="1"/>
  <c r="D12" i="1"/>
  <c r="D11" i="1"/>
  <c r="D7" i="1"/>
  <c r="D25" i="1" s="1"/>
  <c r="D45" i="1" l="1"/>
  <c r="C42" i="1"/>
  <c r="D28" i="1"/>
  <c r="E28" i="5"/>
  <c r="F28" i="5"/>
  <c r="G28" i="5"/>
  <c r="C43" i="1" l="1"/>
  <c r="C44" i="1"/>
  <c r="E45" i="5"/>
  <c r="D48" i="5" l="1"/>
  <c r="D57" i="5"/>
  <c r="D58" i="5"/>
  <c r="D59" i="5"/>
  <c r="F45" i="5"/>
  <c r="H45" i="5"/>
  <c r="D28" i="5"/>
  <c r="D41" i="5"/>
  <c r="D40" i="5"/>
  <c r="D38" i="5"/>
  <c r="D34" i="5"/>
  <c r="G21" i="5" l="1"/>
  <c r="F21" i="5"/>
  <c r="E21" i="5"/>
  <c r="D7" i="5" l="1"/>
  <c r="D64" i="5" l="1"/>
  <c r="D63" i="5"/>
  <c r="D62" i="5"/>
  <c r="D56" i="5"/>
  <c r="D55" i="5"/>
  <c r="D54" i="5"/>
  <c r="D53" i="5"/>
  <c r="D52" i="5"/>
  <c r="D51" i="5"/>
  <c r="D50" i="5"/>
  <c r="D49" i="5"/>
  <c r="D47" i="5"/>
  <c r="G45" i="5"/>
  <c r="D45" i="5" s="1"/>
  <c r="C45" i="5"/>
  <c r="C42" i="5"/>
  <c r="D39" i="5"/>
  <c r="D37" i="5"/>
  <c r="D36" i="5"/>
  <c r="D35" i="5"/>
  <c r="D33" i="5"/>
  <c r="D32" i="5"/>
  <c r="D31" i="5"/>
  <c r="D30" i="5"/>
  <c r="H25" i="5"/>
  <c r="G25" i="5"/>
  <c r="F25" i="5"/>
  <c r="E25" i="5"/>
  <c r="D25" i="5"/>
  <c r="D24" i="5"/>
  <c r="D20" i="5"/>
  <c r="D12" i="5"/>
  <c r="D11" i="5"/>
  <c r="C44" i="5" l="1"/>
  <c r="C43" i="5"/>
</calcChain>
</file>

<file path=xl/sharedStrings.xml><?xml version="1.0" encoding="utf-8"?>
<sst xmlns="http://schemas.openxmlformats.org/spreadsheetml/2006/main" count="408" uniqueCount="74">
  <si>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</si>
  <si>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</si>
  <si>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</si>
  <si>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</si>
  <si>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</si>
  <si>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</si>
  <si>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</si>
  <si>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Малые предприя-тия</t>
  </si>
  <si>
    <t>Микро-предприя-тия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</si>
  <si>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</si>
  <si>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</si>
  <si>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</si>
  <si>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</si>
  <si>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х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</si>
  <si>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</si>
  <si>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</si>
  <si>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</si>
  <si>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</si>
  <si>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</si>
  <si>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</si>
  <si>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</si>
  <si>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</si>
  <si>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</si>
  <si>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</si>
  <si>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 xml:space="preserve"> 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</si>
  <si>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</si>
  <si>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</si>
  <si>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</si>
  <si>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</si>
  <si>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</si>
  <si>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</si>
  <si>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</si>
  <si>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</si>
  <si>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</si>
  <si>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</si>
  <si>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</si>
  <si>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</si>
  <si>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</si>
  <si>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</si>
  <si>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</si>
  <si>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</si>
  <si>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</si>
  <si>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</si>
  <si>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</si>
  <si>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</si>
  <si>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</si>
  <si>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</si>
  <si>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</si>
  <si>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</si>
  <si>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</si>
  <si>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</si>
  <si>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</si>
  <si>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</si>
  <si>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</si>
  <si>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</si>
  <si>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</si>
  <si>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</si>
  <si>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</si>
  <si>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</si>
  <si>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</si>
  <si>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</si>
  <si>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</si>
  <si>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</si>
  <si>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</si>
  <si>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</si>
  <si>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</si>
  <si>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13.4. </t>
  </si>
  <si>
    <t>по патентной системе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</si>
  <si>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</si>
  <si>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</si>
  <si>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</si>
  <si>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t>Данные по муниципальному образованию  "Сорочинский городской округ"</t>
  </si>
  <si>
    <t>Оренбургской области, по состоянию на 01.07.2022г.</t>
  </si>
  <si>
    <t>Оренбургской области, по состоянию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</si>
</sst>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left" vertical="center" wrapText="1"/>
    </xf>
    <xf numFmtId="0" fontId="1" fillId="6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left" vertical="center" wrapText="1"/>
      <protection locked="0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16" zoomScaleSheetLayoutView="100" workbookViewId="0">
      <selection activeCell="G54" sqref="G54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6"/>
      <c r="B1" s="21"/>
      <c r="C1" s="21"/>
      <c r="D1" s="21"/>
      <c r="E1" s="21"/>
      <c r="F1" s="48" t="s">
        <v>0</v>
      </c>
      <c r="G1" s="48"/>
      <c r="H1" s="49"/>
    </row>
    <row r="2" spans="1:8" ht="14.25" customHeight="1" x14ac:dyDescent="0.2">
      <c r="A2" s="50"/>
      <c r="B2" s="52" t="s">
        <v>71</v>
      </c>
      <c r="C2" s="52"/>
      <c r="D2" s="52"/>
      <c r="E2" s="52"/>
      <c r="F2" s="52"/>
      <c r="G2" s="52"/>
      <c r="H2" s="52"/>
    </row>
    <row r="3" spans="1:8" ht="15" customHeight="1" x14ac:dyDescent="0.2">
      <c r="A3" s="51"/>
      <c r="B3" s="53" t="s">
        <v>72</v>
      </c>
      <c r="C3" s="53"/>
      <c r="D3" s="53"/>
      <c r="E3" s="53"/>
      <c r="F3" s="53"/>
      <c r="G3" s="53"/>
      <c r="H3" s="53"/>
    </row>
    <row r="4" spans="1:8" ht="24.75" customHeight="1" x14ac:dyDescent="0.2">
      <c r="A4" s="54" t="s">
        <v>1</v>
      </c>
      <c r="B4" s="54" t="s">
        <v>2</v>
      </c>
      <c r="C4" s="54" t="s">
        <v>3</v>
      </c>
      <c r="D4" s="54" t="s">
        <v>4</v>
      </c>
      <c r="E4" s="54" t="s">
        <v>5</v>
      </c>
      <c r="F4" s="54" t="s">
        <v>6</v>
      </c>
      <c r="G4" s="54"/>
      <c r="H4" s="54"/>
    </row>
    <row r="5" spans="1:8" ht="34.5" customHeight="1" x14ac:dyDescent="0.2">
      <c r="A5" s="54"/>
      <c r="B5" s="54"/>
      <c r="C5" s="54"/>
      <c r="D5" s="54"/>
      <c r="E5" s="54"/>
      <c r="F5" s="22" t="s">
        <v>7</v>
      </c>
      <c r="G5" s="22" t="s">
        <v>8</v>
      </c>
      <c r="H5" s="22" t="s">
        <v>9</v>
      </c>
    </row>
    <row r="6" spans="1: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2.75" customHeight="1" x14ac:dyDescent="0.2">
      <c r="A7" s="22" t="s">
        <v>10</v>
      </c>
      <c r="B7" s="14" t="s">
        <v>11</v>
      </c>
      <c r="C7" s="17"/>
      <c r="D7" s="22">
        <f>E7+F7+G7+H7</f>
        <v>988</v>
      </c>
      <c r="E7" s="22">
        <v>853</v>
      </c>
      <c r="F7" s="22">
        <v>16</v>
      </c>
      <c r="G7" s="22">
        <v>117</v>
      </c>
      <c r="H7" s="22">
        <v>2</v>
      </c>
    </row>
    <row r="8" spans="1:8" ht="12" customHeight="1" x14ac:dyDescent="0.2">
      <c r="A8" s="22"/>
      <c r="B8" s="9" t="s">
        <v>12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</row>
    <row r="9" spans="1:8" ht="23.25" customHeight="1" x14ac:dyDescent="0.2">
      <c r="A9" s="22" t="s">
        <v>14</v>
      </c>
      <c r="B9" s="9" t="s">
        <v>15</v>
      </c>
      <c r="C9" s="16"/>
      <c r="D9" s="22">
        <v>63</v>
      </c>
      <c r="E9" s="16">
        <v>43</v>
      </c>
      <c r="F9" s="16">
        <v>2</v>
      </c>
      <c r="G9" s="16">
        <v>18</v>
      </c>
      <c r="H9" s="16"/>
    </row>
    <row r="10" spans="1:8" ht="23.25" customHeight="1" x14ac:dyDescent="0.2">
      <c r="A10" s="22" t="s">
        <v>16</v>
      </c>
      <c r="B10" s="9" t="s">
        <v>17</v>
      </c>
      <c r="C10" s="16"/>
      <c r="D10" s="22">
        <v>2</v>
      </c>
      <c r="E10" s="16" t="s">
        <v>24</v>
      </c>
      <c r="F10" s="16">
        <v>0</v>
      </c>
      <c r="G10" s="16">
        <v>2</v>
      </c>
      <c r="H10" s="16"/>
    </row>
    <row r="11" spans="1:8" ht="23.25" customHeight="1" x14ac:dyDescent="0.2">
      <c r="A11" s="22" t="s">
        <v>18</v>
      </c>
      <c r="B11" s="9" t="s">
        <v>19</v>
      </c>
      <c r="C11" s="16"/>
      <c r="D11" s="22">
        <f t="shared" ref="D11:D20" si="0">E11+F11+G11+H11</f>
        <v>30</v>
      </c>
      <c r="E11" s="16">
        <v>19</v>
      </c>
      <c r="F11" s="16">
        <v>4</v>
      </c>
      <c r="G11" s="16">
        <v>6</v>
      </c>
      <c r="H11" s="16">
        <v>1</v>
      </c>
    </row>
    <row r="12" spans="1:8" ht="22.5" customHeight="1" x14ac:dyDescent="0.2">
      <c r="A12" s="22" t="s">
        <v>20</v>
      </c>
      <c r="B12" s="10" t="s">
        <v>21</v>
      </c>
      <c r="C12" s="16"/>
      <c r="D12" s="22">
        <f t="shared" si="0"/>
        <v>1</v>
      </c>
      <c r="E12" s="16">
        <v>0</v>
      </c>
      <c r="F12" s="16">
        <v>0</v>
      </c>
      <c r="G12" s="16">
        <v>1</v>
      </c>
      <c r="H12" s="16"/>
    </row>
    <row r="13" spans="1:8" ht="36" customHeight="1" x14ac:dyDescent="0.2">
      <c r="A13" s="22" t="s">
        <v>22</v>
      </c>
      <c r="B13" s="10" t="s">
        <v>23</v>
      </c>
      <c r="C13" s="16"/>
      <c r="D13" s="24">
        <v>3</v>
      </c>
      <c r="E13" s="16">
        <v>0</v>
      </c>
      <c r="F13" s="16">
        <v>1</v>
      </c>
      <c r="G13" s="16">
        <v>2</v>
      </c>
      <c r="H13" s="16" t="s">
        <v>24</v>
      </c>
    </row>
    <row r="14" spans="1:8" ht="16.5" customHeight="1" x14ac:dyDescent="0.2">
      <c r="A14" s="22" t="s">
        <v>25</v>
      </c>
      <c r="B14" s="10" t="s">
        <v>26</v>
      </c>
      <c r="C14" s="16"/>
      <c r="D14" s="22">
        <v>27</v>
      </c>
      <c r="E14" s="16">
        <v>17</v>
      </c>
      <c r="F14" s="16">
        <v>1</v>
      </c>
      <c r="G14" s="16">
        <v>9</v>
      </c>
      <c r="H14" s="16" t="s">
        <v>24</v>
      </c>
    </row>
    <row r="15" spans="1:8" ht="24" customHeight="1" x14ac:dyDescent="0.2">
      <c r="A15" s="22" t="s">
        <v>27</v>
      </c>
      <c r="B15" s="10" t="s">
        <v>28</v>
      </c>
      <c r="C15" s="16"/>
      <c r="D15" s="22">
        <v>491</v>
      </c>
      <c r="E15" s="16">
        <v>453</v>
      </c>
      <c r="F15" s="16">
        <v>3</v>
      </c>
      <c r="G15" s="16">
        <v>35</v>
      </c>
      <c r="H15" s="16" t="s">
        <v>24</v>
      </c>
    </row>
    <row r="16" spans="1:8" ht="21.75" customHeight="1" x14ac:dyDescent="0.2">
      <c r="A16" s="22" t="s">
        <v>29</v>
      </c>
      <c r="B16" s="9" t="s">
        <v>30</v>
      </c>
      <c r="C16" s="16"/>
      <c r="D16" s="22">
        <v>187</v>
      </c>
      <c r="E16" s="16">
        <v>162</v>
      </c>
      <c r="F16" s="16">
        <v>3</v>
      </c>
      <c r="G16" s="16">
        <v>21</v>
      </c>
      <c r="H16" s="16">
        <v>1</v>
      </c>
    </row>
    <row r="17" spans="1:8" ht="28.5" customHeight="1" x14ac:dyDescent="0.2">
      <c r="A17" s="22" t="s">
        <v>31</v>
      </c>
      <c r="B17" s="9" t="s">
        <v>32</v>
      </c>
      <c r="C17" s="16"/>
      <c r="D17" s="22">
        <v>38</v>
      </c>
      <c r="E17" s="16">
        <v>34</v>
      </c>
      <c r="F17" s="16">
        <v>1</v>
      </c>
      <c r="G17" s="16">
        <v>3</v>
      </c>
      <c r="H17" s="16" t="s">
        <v>24</v>
      </c>
    </row>
    <row r="18" spans="1:8" ht="24" customHeight="1" x14ac:dyDescent="0.2">
      <c r="A18" s="22" t="s">
        <v>33</v>
      </c>
      <c r="B18" s="9" t="s">
        <v>34</v>
      </c>
      <c r="C18" s="16"/>
      <c r="D18" s="22">
        <v>11</v>
      </c>
      <c r="E18" s="16">
        <v>8</v>
      </c>
      <c r="F18" s="16">
        <v>0</v>
      </c>
      <c r="G18" s="16">
        <v>3</v>
      </c>
      <c r="H18" s="16"/>
    </row>
    <row r="19" spans="1:8" ht="24.75" customHeight="1" x14ac:dyDescent="0.2">
      <c r="A19" s="22" t="s">
        <v>35</v>
      </c>
      <c r="B19" s="10" t="s">
        <v>36</v>
      </c>
      <c r="C19" s="16"/>
      <c r="D19" s="22">
        <v>19</v>
      </c>
      <c r="E19" s="16">
        <v>17</v>
      </c>
      <c r="F19" s="16">
        <v>1</v>
      </c>
      <c r="G19" s="16">
        <v>1</v>
      </c>
      <c r="H19" s="16" t="s">
        <v>24</v>
      </c>
    </row>
    <row r="20" spans="1:8" x14ac:dyDescent="0.2">
      <c r="A20" s="22" t="s">
        <v>37</v>
      </c>
      <c r="B20" s="10" t="s">
        <v>38</v>
      </c>
      <c r="C20" s="16"/>
      <c r="D20" s="22">
        <f t="shared" si="0"/>
        <v>116</v>
      </c>
      <c r="E20" s="16">
        <v>100</v>
      </c>
      <c r="F20" s="16">
        <v>0</v>
      </c>
      <c r="G20" s="16">
        <v>16</v>
      </c>
      <c r="H20" s="16"/>
    </row>
    <row r="21" spans="1:8" x14ac:dyDescent="0.2">
      <c r="A21" s="24"/>
      <c r="B21" s="10"/>
      <c r="C21" s="16"/>
      <c r="D21" s="24" t="s">
        <v>24</v>
      </c>
      <c r="E21" s="16">
        <f>SUM(E9:E20)</f>
        <v>853</v>
      </c>
      <c r="F21" s="16">
        <f>SUM(F9:F19)</f>
        <v>16</v>
      </c>
      <c r="G21" s="16">
        <f>SUM(G9:G20)</f>
        <v>117</v>
      </c>
      <c r="H21" s="16"/>
    </row>
    <row r="22" spans="1:8" ht="33" customHeight="1" x14ac:dyDescent="0.2">
      <c r="A22" s="22" t="s">
        <v>39</v>
      </c>
      <c r="B22" s="14" t="s">
        <v>40</v>
      </c>
      <c r="C22" s="4" t="s">
        <v>13</v>
      </c>
      <c r="D22" s="4" t="s">
        <v>13</v>
      </c>
      <c r="E22" s="4" t="s">
        <v>13</v>
      </c>
      <c r="F22" s="17" t="s">
        <v>24</v>
      </c>
      <c r="G22" s="17" t="s">
        <v>24</v>
      </c>
      <c r="H22" s="17"/>
    </row>
    <row r="23" spans="1:8" ht="13.5" customHeight="1" x14ac:dyDescent="0.2">
      <c r="A23" s="22" t="s">
        <v>41</v>
      </c>
      <c r="B23" s="14" t="s">
        <v>42</v>
      </c>
      <c r="C23" s="16">
        <v>38493</v>
      </c>
      <c r="D23" s="4" t="s">
        <v>13</v>
      </c>
      <c r="E23" s="4" t="s">
        <v>13</v>
      </c>
      <c r="F23" s="4" t="s">
        <v>13</v>
      </c>
      <c r="G23" s="4" t="s">
        <v>13</v>
      </c>
      <c r="H23" s="4" t="s">
        <v>13</v>
      </c>
    </row>
    <row r="24" spans="1:8" ht="27" customHeight="1" x14ac:dyDescent="0.2">
      <c r="A24" s="22" t="s">
        <v>43</v>
      </c>
      <c r="B24" s="14" t="s">
        <v>44</v>
      </c>
      <c r="C24" s="16">
        <v>34854.300000000003</v>
      </c>
      <c r="D24" s="4" t="e">
        <f>(E24+F24+G24+H24)/4</f>
        <v>#VALUE!</v>
      </c>
      <c r="E24" s="16" t="s">
        <v>24</v>
      </c>
      <c r="F24" s="16"/>
      <c r="G24" s="16"/>
      <c r="H24" s="16"/>
    </row>
    <row r="25" spans="1:8" ht="21.75" customHeight="1" x14ac:dyDescent="0.2">
      <c r="A25" s="22" t="s">
        <v>45</v>
      </c>
      <c r="B25" s="14" t="s">
        <v>46</v>
      </c>
      <c r="C25" s="4" t="s">
        <v>13</v>
      </c>
      <c r="D25" s="3">
        <f>D7*10000/C23</f>
        <v>256.67004390408647</v>
      </c>
      <c r="E25" s="3">
        <f>E7*10000/C23</f>
        <v>221.59873223703011</v>
      </c>
      <c r="F25" s="3">
        <f>F7*10000/C23</f>
        <v>4.1565999012807522</v>
      </c>
      <c r="G25" s="3">
        <f>G7*10000/C23</f>
        <v>30.3951367781155</v>
      </c>
      <c r="H25" s="3">
        <f>H7*10000/C23</f>
        <v>0.51957498766009402</v>
      </c>
    </row>
    <row r="26" spans="1:8" ht="13.5" customHeight="1" x14ac:dyDescent="0.2">
      <c r="A26" s="22" t="s">
        <v>47</v>
      </c>
      <c r="B26" s="14" t="s">
        <v>48</v>
      </c>
      <c r="C26" s="16">
        <v>17919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</row>
    <row r="27" spans="1:8" ht="33" customHeight="1" x14ac:dyDescent="0.2">
      <c r="A27" s="22" t="s">
        <v>49</v>
      </c>
      <c r="B27" s="14" t="s">
        <v>50</v>
      </c>
      <c r="C27" s="16">
        <v>6959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13</v>
      </c>
    </row>
    <row r="28" spans="1:8" ht="23.25" customHeight="1" x14ac:dyDescent="0.2">
      <c r="A28" s="22" t="s">
        <v>51</v>
      </c>
      <c r="B28" s="14" t="s">
        <v>52</v>
      </c>
      <c r="C28" s="4" t="s">
        <v>13</v>
      </c>
      <c r="D28" s="22">
        <f>E28+F28+G28+H28</f>
        <v>3260</v>
      </c>
      <c r="E28" s="22">
        <f>E30+E32+E35+E36+E37+E38+E39+E40+E41</f>
        <v>1874</v>
      </c>
      <c r="F28" s="22">
        <f>F30+F32+F34+F35+F36+F37+F38+F40</f>
        <v>527</v>
      </c>
      <c r="G28" s="22">
        <f>G30+G31+G32+G33+G34+G35+G36+G37+G38+G39+G40+G41</f>
        <v>484</v>
      </c>
      <c r="H28" s="22">
        <v>375</v>
      </c>
    </row>
    <row r="29" spans="1:8" ht="27.75" customHeight="1" x14ac:dyDescent="0.2">
      <c r="A29" s="22"/>
      <c r="B29" s="9" t="s">
        <v>12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</row>
    <row r="30" spans="1:8" ht="24" customHeight="1" x14ac:dyDescent="0.2">
      <c r="A30" s="22" t="s">
        <v>14</v>
      </c>
      <c r="B30" s="9" t="s">
        <v>15</v>
      </c>
      <c r="C30" s="4" t="s">
        <v>13</v>
      </c>
      <c r="D30" s="22">
        <f>E30+F30+G30+H30</f>
        <v>347</v>
      </c>
      <c r="E30" s="16">
        <v>186</v>
      </c>
      <c r="F30" s="16">
        <v>89</v>
      </c>
      <c r="G30" s="16">
        <v>72</v>
      </c>
      <c r="H30" s="16"/>
    </row>
    <row r="31" spans="1:8" ht="21" customHeight="1" x14ac:dyDescent="0.2">
      <c r="A31" s="22" t="s">
        <v>16</v>
      </c>
      <c r="B31" s="9" t="s">
        <v>17</v>
      </c>
      <c r="C31" s="4" t="s">
        <v>13</v>
      </c>
      <c r="D31" s="22">
        <f t="shared" ref="D31:D39" si="1">E31+F31+G31+H31</f>
        <v>12</v>
      </c>
      <c r="E31" s="16"/>
      <c r="F31" s="16"/>
      <c r="G31" s="16">
        <v>12</v>
      </c>
      <c r="H31" s="16"/>
    </row>
    <row r="32" spans="1:8" ht="20.25" customHeight="1" x14ac:dyDescent="0.2">
      <c r="A32" s="22" t="s">
        <v>18</v>
      </c>
      <c r="B32" s="9" t="s">
        <v>19</v>
      </c>
      <c r="C32" s="4" t="s">
        <v>13</v>
      </c>
      <c r="D32" s="22">
        <f t="shared" si="1"/>
        <v>348</v>
      </c>
      <c r="E32" s="16">
        <v>36</v>
      </c>
      <c r="F32" s="16">
        <v>104</v>
      </c>
      <c r="G32" s="16">
        <v>47</v>
      </c>
      <c r="H32" s="16">
        <v>161</v>
      </c>
    </row>
    <row r="33" spans="1:8" ht="21.75" customHeight="1" x14ac:dyDescent="0.2">
      <c r="A33" s="22" t="s">
        <v>20</v>
      </c>
      <c r="B33" s="10" t="s">
        <v>21</v>
      </c>
      <c r="C33" s="4" t="s">
        <v>13</v>
      </c>
      <c r="D33" s="22">
        <f t="shared" si="1"/>
        <v>17</v>
      </c>
      <c r="E33" s="16"/>
      <c r="F33" s="16"/>
      <c r="G33" s="16">
        <v>17</v>
      </c>
      <c r="H33" s="16"/>
    </row>
    <row r="34" spans="1:8" ht="33.75" customHeight="1" x14ac:dyDescent="0.2">
      <c r="A34" s="22" t="s">
        <v>22</v>
      </c>
      <c r="B34" s="10" t="s">
        <v>23</v>
      </c>
      <c r="C34" s="4" t="s">
        <v>13</v>
      </c>
      <c r="D34" s="22">
        <f>F34+G34</f>
        <v>31</v>
      </c>
      <c r="E34" s="16" t="s">
        <v>24</v>
      </c>
      <c r="F34" s="16">
        <v>27</v>
      </c>
      <c r="G34" s="16">
        <v>4</v>
      </c>
      <c r="H34" s="16"/>
    </row>
    <row r="35" spans="1:8" ht="13.5" customHeight="1" x14ac:dyDescent="0.2">
      <c r="A35" s="22" t="s">
        <v>25</v>
      </c>
      <c r="B35" s="10" t="s">
        <v>26</v>
      </c>
      <c r="C35" s="4" t="s">
        <v>13</v>
      </c>
      <c r="D35" s="22">
        <f t="shared" si="1"/>
        <v>112</v>
      </c>
      <c r="E35" s="16">
        <v>39</v>
      </c>
      <c r="F35" s="16">
        <v>37</v>
      </c>
      <c r="G35" s="16">
        <v>36</v>
      </c>
      <c r="H35" s="16"/>
    </row>
    <row r="36" spans="1:8" ht="24.75" customHeight="1" x14ac:dyDescent="0.2">
      <c r="A36" s="22" t="s">
        <v>27</v>
      </c>
      <c r="B36" s="10" t="s">
        <v>28</v>
      </c>
      <c r="C36" s="4" t="s">
        <v>13</v>
      </c>
      <c r="D36" s="22">
        <f t="shared" si="1"/>
        <v>1284</v>
      </c>
      <c r="E36" s="16">
        <v>1128</v>
      </c>
      <c r="F36" s="16">
        <v>57</v>
      </c>
      <c r="G36" s="16">
        <v>99</v>
      </c>
      <c r="H36" s="16"/>
    </row>
    <row r="37" spans="1:8" ht="21.75" customHeight="1" x14ac:dyDescent="0.2">
      <c r="A37" s="22" t="s">
        <v>29</v>
      </c>
      <c r="B37" s="9" t="s">
        <v>30</v>
      </c>
      <c r="C37" s="4" t="s">
        <v>13</v>
      </c>
      <c r="D37" s="22">
        <f t="shared" si="1"/>
        <v>781</v>
      </c>
      <c r="E37" s="16">
        <v>275</v>
      </c>
      <c r="F37" s="16">
        <v>173</v>
      </c>
      <c r="G37" s="16">
        <v>119</v>
      </c>
      <c r="H37" s="16">
        <v>214</v>
      </c>
    </row>
    <row r="38" spans="1:8" ht="21.75" customHeight="1" x14ac:dyDescent="0.2">
      <c r="A38" s="22" t="s">
        <v>31</v>
      </c>
      <c r="B38" s="9" t="s">
        <v>32</v>
      </c>
      <c r="C38" s="4" t="s">
        <v>13</v>
      </c>
      <c r="D38" s="22">
        <f>E38+F38+G38</f>
        <v>111</v>
      </c>
      <c r="E38" s="16">
        <v>69</v>
      </c>
      <c r="F38" s="16">
        <v>25</v>
      </c>
      <c r="G38" s="16">
        <v>17</v>
      </c>
      <c r="H38" s="16"/>
    </row>
    <row r="39" spans="1:8" ht="21.75" customHeight="1" x14ac:dyDescent="0.2">
      <c r="A39" s="22" t="s">
        <v>33</v>
      </c>
      <c r="B39" s="9" t="s">
        <v>34</v>
      </c>
      <c r="C39" s="4" t="s">
        <v>13</v>
      </c>
      <c r="D39" s="22">
        <f t="shared" si="1"/>
        <v>15</v>
      </c>
      <c r="E39" s="16">
        <v>10</v>
      </c>
      <c r="F39" s="16"/>
      <c r="G39" s="16">
        <v>5</v>
      </c>
      <c r="H39" s="16"/>
    </row>
    <row r="40" spans="1:8" ht="24" customHeight="1" x14ac:dyDescent="0.2">
      <c r="A40" s="22" t="s">
        <v>35</v>
      </c>
      <c r="B40" s="10" t="s">
        <v>36</v>
      </c>
      <c r="C40" s="4" t="s">
        <v>13</v>
      </c>
      <c r="D40" s="22">
        <f>E40+F40+G40</f>
        <v>38</v>
      </c>
      <c r="E40" s="16">
        <v>21</v>
      </c>
      <c r="F40" s="16">
        <v>15</v>
      </c>
      <c r="G40" s="16">
        <v>2</v>
      </c>
      <c r="H40" s="16" t="s">
        <v>24</v>
      </c>
    </row>
    <row r="41" spans="1:8" x14ac:dyDescent="0.2">
      <c r="A41" s="22" t="s">
        <v>37</v>
      </c>
      <c r="B41" s="10" t="s">
        <v>38</v>
      </c>
      <c r="C41" s="4" t="s">
        <v>13</v>
      </c>
      <c r="D41" s="22">
        <f>E41+G41</f>
        <v>164</v>
      </c>
      <c r="E41" s="16">
        <v>110</v>
      </c>
      <c r="F41" s="16" t="s">
        <v>24</v>
      </c>
      <c r="G41" s="16">
        <v>54</v>
      </c>
      <c r="H41" s="16"/>
    </row>
    <row r="42" spans="1:8" ht="63" customHeight="1" x14ac:dyDescent="0.2">
      <c r="A42" s="22" t="s">
        <v>53</v>
      </c>
      <c r="B42" s="14" t="s">
        <v>54</v>
      </c>
      <c r="C42" s="7">
        <f>(F28+G28+H28)/C27*100</f>
        <v>19.916654691766059</v>
      </c>
      <c r="D42" s="5" t="s">
        <v>13</v>
      </c>
      <c r="E42" s="5" t="s">
        <v>13</v>
      </c>
      <c r="F42" s="5" t="s">
        <v>13</v>
      </c>
      <c r="G42" s="5" t="s">
        <v>13</v>
      </c>
      <c r="H42" s="5" t="s">
        <v>13</v>
      </c>
    </row>
    <row r="43" spans="1:8" ht="48" customHeight="1" x14ac:dyDescent="0.2">
      <c r="A43" s="22">
        <v>10</v>
      </c>
      <c r="B43" s="14" t="s">
        <v>55</v>
      </c>
      <c r="C43" s="8">
        <f>D28/C26*100</f>
        <v>18.19297951894637</v>
      </c>
      <c r="D43" s="5" t="s">
        <v>13</v>
      </c>
      <c r="E43" s="5" t="s">
        <v>13</v>
      </c>
      <c r="F43" s="5" t="s">
        <v>13</v>
      </c>
      <c r="G43" s="5" t="s">
        <v>13</v>
      </c>
      <c r="H43" s="5" t="s">
        <v>13</v>
      </c>
    </row>
    <row r="44" spans="1:8" ht="25.5" customHeight="1" x14ac:dyDescent="0.2">
      <c r="A44" s="22">
        <v>11</v>
      </c>
      <c r="B44" s="14" t="s">
        <v>56</v>
      </c>
      <c r="C44" s="8">
        <f>(D28+E7)/C26*100</f>
        <v>22.953289804118533</v>
      </c>
      <c r="D44" s="5" t="s">
        <v>13</v>
      </c>
      <c r="E44" s="5" t="s">
        <v>13</v>
      </c>
      <c r="F44" s="5" t="s">
        <v>13</v>
      </c>
      <c r="G44" s="5" t="s">
        <v>13</v>
      </c>
      <c r="H44" s="5" t="s">
        <v>13</v>
      </c>
    </row>
    <row r="45" spans="1:8" ht="28.5" customHeight="1" x14ac:dyDescent="0.2">
      <c r="A45" s="22">
        <v>12</v>
      </c>
      <c r="B45" s="14" t="s">
        <v>57</v>
      </c>
      <c r="C45" s="22">
        <f>C47+C48+C49+C50+C51+C52+C53+C54+C55+C56+C57+C58</f>
        <v>0</v>
      </c>
      <c r="D45" s="22">
        <f>E45+F45+G45+H45</f>
        <v>2610</v>
      </c>
      <c r="E45" s="22">
        <f>E47+E49+E52+E53+E54+E55+E56+E57+E58</f>
        <v>852.89999999999986</v>
      </c>
      <c r="F45" s="22">
        <f>F47+F49+F51+F52+F53+F54+F55+F57</f>
        <v>649.20000000000005</v>
      </c>
      <c r="G45" s="22">
        <f>G47+G48+G49+G50+G51+G52+G53+G54+G55+G56+G57+G58</f>
        <v>793.40000000000009</v>
      </c>
      <c r="H45" s="22">
        <f>H49+H54</f>
        <v>314.5</v>
      </c>
    </row>
    <row r="46" spans="1:8" ht="24" customHeight="1" x14ac:dyDescent="0.2">
      <c r="A46" s="22"/>
      <c r="B46" s="9" t="s">
        <v>12</v>
      </c>
      <c r="C46" s="5" t="s">
        <v>13</v>
      </c>
      <c r="D46" s="5" t="s">
        <v>13</v>
      </c>
      <c r="E46" s="5" t="s">
        <v>13</v>
      </c>
      <c r="F46" s="5" t="s">
        <v>13</v>
      </c>
      <c r="G46" s="5" t="s">
        <v>13</v>
      </c>
      <c r="H46" s="5" t="s">
        <v>13</v>
      </c>
    </row>
    <row r="47" spans="1:8" ht="24" customHeight="1" x14ac:dyDescent="0.2">
      <c r="A47" s="22" t="s">
        <v>14</v>
      </c>
      <c r="B47" s="9" t="s">
        <v>15</v>
      </c>
      <c r="C47" s="16"/>
      <c r="D47" s="22">
        <f t="shared" ref="D47:D56" si="2">E47+F47+G47+H47</f>
        <v>114.39999999999999</v>
      </c>
      <c r="E47" s="23">
        <v>41.5</v>
      </c>
      <c r="F47" s="23">
        <v>48.6</v>
      </c>
      <c r="G47" s="23">
        <v>24.3</v>
      </c>
      <c r="H47" s="23"/>
    </row>
    <row r="48" spans="1:8" ht="22.5" customHeight="1" x14ac:dyDescent="0.2">
      <c r="A48" s="22" t="s">
        <v>16</v>
      </c>
      <c r="B48" s="9" t="s">
        <v>17</v>
      </c>
      <c r="C48" s="16"/>
      <c r="D48" s="22">
        <f>G48</f>
        <v>17.5</v>
      </c>
      <c r="E48" s="23" t="s">
        <v>24</v>
      </c>
      <c r="F48" s="23" t="s">
        <v>24</v>
      </c>
      <c r="G48" s="23">
        <v>17.5</v>
      </c>
      <c r="H48" s="23"/>
    </row>
    <row r="49" spans="1:8" ht="24.75" customHeight="1" x14ac:dyDescent="0.2">
      <c r="A49" s="22" t="s">
        <v>18</v>
      </c>
      <c r="B49" s="9" t="s">
        <v>19</v>
      </c>
      <c r="C49" s="16"/>
      <c r="D49" s="22">
        <f t="shared" si="2"/>
        <v>353.6</v>
      </c>
      <c r="E49" s="23">
        <v>5.3</v>
      </c>
      <c r="F49" s="23">
        <v>74.599999999999994</v>
      </c>
      <c r="G49" s="23">
        <v>41.8</v>
      </c>
      <c r="H49" s="23">
        <v>231.9</v>
      </c>
    </row>
    <row r="50" spans="1:8" ht="21.75" customHeight="1" x14ac:dyDescent="0.2">
      <c r="A50" s="22" t="s">
        <v>20</v>
      </c>
      <c r="B50" s="10" t="s">
        <v>21</v>
      </c>
      <c r="C50" s="16"/>
      <c r="D50" s="22">
        <f t="shared" si="2"/>
        <v>19.600000000000001</v>
      </c>
      <c r="E50" s="23"/>
      <c r="F50" s="23"/>
      <c r="G50" s="23">
        <v>19.600000000000001</v>
      </c>
      <c r="H50" s="23"/>
    </row>
    <row r="51" spans="1:8" ht="34.5" customHeight="1" x14ac:dyDescent="0.2">
      <c r="A51" s="22" t="s">
        <v>22</v>
      </c>
      <c r="B51" s="10" t="s">
        <v>23</v>
      </c>
      <c r="C51" s="16"/>
      <c r="D51" s="22">
        <f t="shared" si="2"/>
        <v>23.599999999999998</v>
      </c>
      <c r="E51" s="23">
        <v>0</v>
      </c>
      <c r="F51" s="23">
        <v>22.2</v>
      </c>
      <c r="G51" s="23">
        <v>1.4</v>
      </c>
      <c r="H51" s="23"/>
    </row>
    <row r="52" spans="1:8" ht="15" customHeight="1" x14ac:dyDescent="0.2">
      <c r="A52" s="22" t="s">
        <v>25</v>
      </c>
      <c r="B52" s="10" t="s">
        <v>26</v>
      </c>
      <c r="C52" s="16"/>
      <c r="D52" s="22">
        <f t="shared" si="2"/>
        <v>206.9</v>
      </c>
      <c r="E52" s="23">
        <v>48.9</v>
      </c>
      <c r="F52" s="23">
        <v>115.4</v>
      </c>
      <c r="G52" s="23">
        <v>42.6</v>
      </c>
      <c r="H52" s="23"/>
    </row>
    <row r="53" spans="1:8" ht="24.75" customHeight="1" x14ac:dyDescent="0.2">
      <c r="A53" s="22" t="s">
        <v>27</v>
      </c>
      <c r="B53" s="10" t="s">
        <v>28</v>
      </c>
      <c r="C53" s="16"/>
      <c r="D53" s="22">
        <f t="shared" si="2"/>
        <v>983.9</v>
      </c>
      <c r="E53" s="23">
        <v>349.9</v>
      </c>
      <c r="F53" s="23">
        <v>273.60000000000002</v>
      </c>
      <c r="G53" s="23">
        <v>360.4</v>
      </c>
      <c r="H53" s="23"/>
    </row>
    <row r="54" spans="1:8" ht="22.5" customHeight="1" x14ac:dyDescent="0.2">
      <c r="A54" s="22" t="s">
        <v>29</v>
      </c>
      <c r="B54" s="9" t="s">
        <v>30</v>
      </c>
      <c r="C54" s="16"/>
      <c r="D54" s="22">
        <f t="shared" si="2"/>
        <v>672.1</v>
      </c>
      <c r="E54" s="23">
        <v>264.7</v>
      </c>
      <c r="F54" s="23">
        <v>98.2</v>
      </c>
      <c r="G54" s="23">
        <v>226.6</v>
      </c>
      <c r="H54" s="23">
        <v>82.6</v>
      </c>
    </row>
    <row r="55" spans="1:8" ht="22.5" customHeight="1" x14ac:dyDescent="0.2">
      <c r="A55" s="22" t="s">
        <v>31</v>
      </c>
      <c r="B55" s="9" t="s">
        <v>32</v>
      </c>
      <c r="C55" s="16"/>
      <c r="D55" s="22">
        <f t="shared" si="2"/>
        <v>81.2</v>
      </c>
      <c r="E55" s="23">
        <v>63.9</v>
      </c>
      <c r="F55" s="23">
        <v>13.1</v>
      </c>
      <c r="G55" s="23">
        <v>4.2</v>
      </c>
      <c r="H55" s="23"/>
    </row>
    <row r="56" spans="1:8" ht="24" customHeight="1" x14ac:dyDescent="0.2">
      <c r="A56" s="22" t="s">
        <v>33</v>
      </c>
      <c r="B56" s="9" t="s">
        <v>34</v>
      </c>
      <c r="C56" s="16"/>
      <c r="D56" s="22">
        <f t="shared" si="2"/>
        <v>35.1</v>
      </c>
      <c r="E56" s="23">
        <v>4.4000000000000004</v>
      </c>
      <c r="F56" s="23"/>
      <c r="G56" s="23">
        <v>30.7</v>
      </c>
      <c r="H56" s="23"/>
    </row>
    <row r="57" spans="1:8" ht="24.75" customHeight="1" x14ac:dyDescent="0.2">
      <c r="A57" s="22" t="s">
        <v>35</v>
      </c>
      <c r="B57" s="10" t="s">
        <v>36</v>
      </c>
      <c r="C57" s="16"/>
      <c r="D57" s="22">
        <f>E57+F57+G57</f>
        <v>18.600000000000001</v>
      </c>
      <c r="E57" s="23">
        <v>11.9</v>
      </c>
      <c r="F57" s="23">
        <v>3.5</v>
      </c>
      <c r="G57" s="23">
        <v>3.2</v>
      </c>
      <c r="H57" s="23" t="s">
        <v>24</v>
      </c>
    </row>
    <row r="58" spans="1:8" x14ac:dyDescent="0.2">
      <c r="A58" s="22" t="s">
        <v>37</v>
      </c>
      <c r="B58" s="10" t="s">
        <v>38</v>
      </c>
      <c r="C58" s="16"/>
      <c r="D58" s="22">
        <f>E58+G58</f>
        <v>83.5</v>
      </c>
      <c r="E58" s="23">
        <v>62.4</v>
      </c>
      <c r="F58" s="23" t="s">
        <v>24</v>
      </c>
      <c r="G58" s="23">
        <v>21.1</v>
      </c>
      <c r="H58" s="23"/>
    </row>
    <row r="59" spans="1:8" ht="14.25" customHeight="1" x14ac:dyDescent="0.2">
      <c r="A59" s="22">
        <v>13</v>
      </c>
      <c r="B59" s="15" t="s">
        <v>58</v>
      </c>
      <c r="C59" s="18"/>
      <c r="D59" s="22">
        <f>E59+F59+G59+H59</f>
        <v>194647</v>
      </c>
      <c r="E59" s="18">
        <v>47888</v>
      </c>
      <c r="F59" s="18">
        <v>97010</v>
      </c>
      <c r="G59" s="18">
        <v>25246</v>
      </c>
      <c r="H59" s="18">
        <v>24503</v>
      </c>
    </row>
    <row r="60" spans="1:8" x14ac:dyDescent="0.2">
      <c r="A60" s="45" t="s">
        <v>59</v>
      </c>
      <c r="B60" s="9" t="s">
        <v>60</v>
      </c>
      <c r="C60" s="5" t="s">
        <v>13</v>
      </c>
      <c r="D60" s="5" t="s">
        <v>13</v>
      </c>
      <c r="E60" s="5" t="s">
        <v>13</v>
      </c>
      <c r="F60" s="5" t="s">
        <v>13</v>
      </c>
      <c r="G60" s="5" t="s">
        <v>13</v>
      </c>
      <c r="H60" s="5" t="s">
        <v>13</v>
      </c>
    </row>
    <row r="61" spans="1:8" ht="23.25" customHeight="1" x14ac:dyDescent="0.2">
      <c r="A61" s="45"/>
      <c r="B61" s="12" t="s">
        <v>61</v>
      </c>
      <c r="C61" s="19"/>
      <c r="D61" s="19">
        <v>1665</v>
      </c>
      <c r="E61" s="19">
        <v>1654</v>
      </c>
      <c r="F61" s="19">
        <v>0</v>
      </c>
      <c r="G61" s="19">
        <v>11</v>
      </c>
      <c r="H61" s="20">
        <v>0</v>
      </c>
    </row>
    <row r="62" spans="1:8" ht="23.25" customHeight="1" x14ac:dyDescent="0.2">
      <c r="A62" s="22" t="s">
        <v>62</v>
      </c>
      <c r="B62" s="11" t="s">
        <v>63</v>
      </c>
      <c r="C62" s="20"/>
      <c r="D62" s="19">
        <f t="shared" ref="D62:D64" si="3">E62+F62+G62+H62</f>
        <v>39497</v>
      </c>
      <c r="E62" s="20">
        <v>32146</v>
      </c>
      <c r="F62" s="20">
        <v>1738</v>
      </c>
      <c r="G62" s="20">
        <v>5613</v>
      </c>
      <c r="H62" s="20">
        <v>0</v>
      </c>
    </row>
    <row r="63" spans="1:8" ht="11.25" customHeight="1" x14ac:dyDescent="0.2">
      <c r="A63" s="22" t="s">
        <v>64</v>
      </c>
      <c r="B63" s="9" t="s">
        <v>65</v>
      </c>
      <c r="C63" s="16"/>
      <c r="D63" s="19">
        <f t="shared" si="3"/>
        <v>3467</v>
      </c>
      <c r="E63" s="16">
        <v>3247</v>
      </c>
      <c r="F63" s="16">
        <v>90</v>
      </c>
      <c r="G63" s="16">
        <v>130</v>
      </c>
      <c r="H63" s="16">
        <v>0</v>
      </c>
    </row>
    <row r="64" spans="1:8" x14ac:dyDescent="0.2">
      <c r="A64" s="22" t="s">
        <v>66</v>
      </c>
      <c r="B64" s="9" t="s">
        <v>67</v>
      </c>
      <c r="C64" s="16"/>
      <c r="D64" s="19">
        <f t="shared" si="3"/>
        <v>1919</v>
      </c>
      <c r="E64" s="16">
        <v>1919</v>
      </c>
      <c r="F64" s="16">
        <v>0</v>
      </c>
      <c r="G64" s="16">
        <v>0</v>
      </c>
      <c r="H64" s="16">
        <v>0</v>
      </c>
    </row>
    <row r="65" spans="1:8" ht="37.5" customHeight="1" x14ac:dyDescent="0.2">
      <c r="A65" s="22">
        <v>14</v>
      </c>
      <c r="B65" s="13" t="s">
        <v>68</v>
      </c>
      <c r="C65" s="4" t="s">
        <v>13</v>
      </c>
      <c r="D65" s="16">
        <v>38</v>
      </c>
      <c r="E65" s="16"/>
      <c r="F65" s="16"/>
      <c r="G65" s="16" t="s">
        <v>24</v>
      </c>
      <c r="H65" s="16"/>
    </row>
    <row r="66" spans="1:8" x14ac:dyDescent="0.2">
      <c r="A66" s="46" t="s">
        <v>69</v>
      </c>
      <c r="B66" s="46"/>
      <c r="C66" s="46"/>
      <c r="D66" s="46"/>
      <c r="E66" s="46"/>
      <c r="F66" s="46"/>
      <c r="G66" s="46"/>
      <c r="H66" s="46"/>
    </row>
    <row r="67" spans="1:8" x14ac:dyDescent="0.2">
      <c r="A67" s="47" t="s">
        <v>70</v>
      </c>
      <c r="B67" s="47"/>
      <c r="C67" s="47"/>
      <c r="D67" s="47"/>
      <c r="E67" s="47"/>
      <c r="F67" s="47"/>
      <c r="G67" s="47"/>
      <c r="H67" s="47"/>
    </row>
  </sheetData>
  <sheetProtection selectLockedCells="1"/>
  <mergeCells count="13">
    <mergeCell ref="A60:A61"/>
    <mergeCell ref="A66:H66"/>
    <mergeCell ref="A67:H67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zoomScale="115" zoomScaleSheetLayoutView="115" workbookViewId="0">
      <selection activeCell="E65" sqref="E65"/>
    </sheetView>
  </sheetViews>
  <sheetFormatPr defaultColWidth="9.140625" defaultRowHeight="11.25" x14ac:dyDescent="0.2"/>
  <cols>
    <col min="1" max="1" width="4.7109375" style="42" customWidth="1"/>
    <col min="2" max="2" width="42.5703125" style="42" customWidth="1"/>
    <col min="3" max="3" width="8" style="42" customWidth="1"/>
    <col min="4" max="4" width="9.5703125" style="42" customWidth="1"/>
    <col min="5" max="5" width="9" style="42" customWidth="1"/>
    <col min="6" max="7" width="7.28515625" style="42" customWidth="1"/>
    <col min="8" max="8" width="7.5703125" style="42" customWidth="1"/>
    <col min="9" max="16384" width="9.140625" style="1"/>
  </cols>
  <sheetData>
    <row r="1" spans="1:8" ht="15.75" customHeight="1" x14ac:dyDescent="0.2">
      <c r="A1" s="27"/>
      <c r="B1" s="28"/>
      <c r="C1" s="28"/>
      <c r="D1" s="28"/>
      <c r="E1" s="28"/>
      <c r="F1" s="59" t="s">
        <v>0</v>
      </c>
      <c r="G1" s="59"/>
      <c r="H1" s="60"/>
    </row>
    <row r="2" spans="1:8" ht="14.25" customHeight="1" x14ac:dyDescent="0.2">
      <c r="A2" s="61"/>
      <c r="B2" s="63" t="s">
        <v>71</v>
      </c>
      <c r="C2" s="63"/>
      <c r="D2" s="63"/>
      <c r="E2" s="63"/>
      <c r="F2" s="63"/>
      <c r="G2" s="63"/>
      <c r="H2" s="63"/>
    </row>
    <row r="3" spans="1:8" ht="15" customHeight="1" x14ac:dyDescent="0.2">
      <c r="A3" s="62"/>
      <c r="B3" s="64" t="s">
        <v>73</v>
      </c>
      <c r="C3" s="64"/>
      <c r="D3" s="64"/>
      <c r="E3" s="64"/>
      <c r="F3" s="64"/>
      <c r="G3" s="64"/>
      <c r="H3" s="64"/>
    </row>
    <row r="4" spans="1:8" ht="24.75" customHeight="1" x14ac:dyDescent="0.2">
      <c r="A4" s="55" t="s">
        <v>1</v>
      </c>
      <c r="B4" s="55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55"/>
      <c r="H4" s="55"/>
    </row>
    <row r="5" spans="1:8" ht="34.5" customHeight="1" x14ac:dyDescent="0.2">
      <c r="A5" s="55"/>
      <c r="B5" s="55"/>
      <c r="C5" s="55"/>
      <c r="D5" s="55"/>
      <c r="E5" s="55"/>
      <c r="F5" s="25" t="s">
        <v>7</v>
      </c>
      <c r="G5" s="25" t="s">
        <v>8</v>
      </c>
      <c r="H5" s="25" t="s">
        <v>9</v>
      </c>
    </row>
    <row r="6" spans="1: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12.75" customHeight="1" x14ac:dyDescent="0.2">
      <c r="A7" s="25" t="s">
        <v>10</v>
      </c>
      <c r="B7" s="26" t="s">
        <v>11</v>
      </c>
      <c r="C7" s="29"/>
      <c r="D7" s="25">
        <f>E7+F7+G7+H7</f>
        <v>999</v>
      </c>
      <c r="E7" s="25">
        <v>872</v>
      </c>
      <c r="F7" s="25">
        <v>15</v>
      </c>
      <c r="G7" s="25">
        <v>110</v>
      </c>
      <c r="H7" s="25">
        <v>2</v>
      </c>
    </row>
    <row r="8" spans="1:8" ht="12" customHeight="1" x14ac:dyDescent="0.2">
      <c r="A8" s="25"/>
      <c r="B8" s="30" t="s">
        <v>12</v>
      </c>
      <c r="C8" s="25" t="s">
        <v>13</v>
      </c>
      <c r="D8" s="25" t="s">
        <v>13</v>
      </c>
      <c r="E8" s="25" t="s">
        <v>13</v>
      </c>
      <c r="F8" s="25" t="s">
        <v>13</v>
      </c>
      <c r="G8" s="25" t="s">
        <v>13</v>
      </c>
      <c r="H8" s="25" t="s">
        <v>13</v>
      </c>
    </row>
    <row r="9" spans="1:8" ht="23.25" customHeight="1" x14ac:dyDescent="0.2">
      <c r="A9" s="25" t="s">
        <v>14</v>
      </c>
      <c r="B9" s="30" t="s">
        <v>15</v>
      </c>
      <c r="C9" s="31"/>
      <c r="D9" s="25">
        <v>66</v>
      </c>
      <c r="E9" s="31">
        <v>45</v>
      </c>
      <c r="F9" s="31">
        <v>3</v>
      </c>
      <c r="G9" s="31">
        <v>18</v>
      </c>
      <c r="H9" s="31">
        <v>0</v>
      </c>
    </row>
    <row r="10" spans="1:8" ht="23.25" customHeight="1" x14ac:dyDescent="0.2">
      <c r="A10" s="25" t="s">
        <v>16</v>
      </c>
      <c r="B10" s="30" t="s">
        <v>17</v>
      </c>
      <c r="C10" s="31"/>
      <c r="D10" s="25">
        <v>1</v>
      </c>
      <c r="E10" s="31">
        <v>0</v>
      </c>
      <c r="F10" s="31">
        <v>0</v>
      </c>
      <c r="G10" s="31">
        <v>1</v>
      </c>
      <c r="H10" s="31">
        <v>0</v>
      </c>
    </row>
    <row r="11" spans="1:8" ht="23.25" customHeight="1" x14ac:dyDescent="0.2">
      <c r="A11" s="25" t="s">
        <v>18</v>
      </c>
      <c r="B11" s="30" t="s">
        <v>19</v>
      </c>
      <c r="C11" s="31"/>
      <c r="D11" s="25">
        <f t="shared" ref="D11:D20" si="0">E11+F11+G11+H11</f>
        <v>34</v>
      </c>
      <c r="E11" s="31">
        <v>24</v>
      </c>
      <c r="F11" s="31">
        <v>3</v>
      </c>
      <c r="G11" s="31">
        <v>6</v>
      </c>
      <c r="H11" s="31">
        <v>1</v>
      </c>
    </row>
    <row r="12" spans="1:8" ht="22.5" customHeight="1" x14ac:dyDescent="0.2">
      <c r="A12" s="25" t="s">
        <v>20</v>
      </c>
      <c r="B12" s="32" t="s">
        <v>21</v>
      </c>
      <c r="C12" s="31"/>
      <c r="D12" s="25">
        <f t="shared" si="0"/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ht="33" customHeight="1" x14ac:dyDescent="0.2">
      <c r="A13" s="25" t="s">
        <v>22</v>
      </c>
      <c r="B13" s="32" t="s">
        <v>23</v>
      </c>
      <c r="C13" s="31"/>
      <c r="D13" s="25">
        <v>3</v>
      </c>
      <c r="E13" s="31">
        <v>0</v>
      </c>
      <c r="F13" s="31">
        <v>1</v>
      </c>
      <c r="G13" s="31">
        <v>2</v>
      </c>
      <c r="H13" s="31">
        <v>0</v>
      </c>
    </row>
    <row r="14" spans="1:8" ht="10.5" customHeight="1" x14ac:dyDescent="0.2">
      <c r="A14" s="25" t="s">
        <v>25</v>
      </c>
      <c r="B14" s="32" t="s">
        <v>26</v>
      </c>
      <c r="C14" s="31"/>
      <c r="D14" s="25">
        <v>33</v>
      </c>
      <c r="E14" s="31">
        <v>27</v>
      </c>
      <c r="F14" s="31">
        <v>0</v>
      </c>
      <c r="G14" s="31">
        <v>6</v>
      </c>
      <c r="H14" s="31">
        <v>0</v>
      </c>
    </row>
    <row r="15" spans="1:8" ht="21" customHeight="1" x14ac:dyDescent="0.2">
      <c r="A15" s="25" t="s">
        <v>27</v>
      </c>
      <c r="B15" s="32" t="s">
        <v>28</v>
      </c>
      <c r="C15" s="31"/>
      <c r="D15" s="25">
        <v>483</v>
      </c>
      <c r="E15" s="31">
        <v>446</v>
      </c>
      <c r="F15" s="31">
        <v>3</v>
      </c>
      <c r="G15" s="31">
        <v>34</v>
      </c>
      <c r="H15" s="31">
        <v>0</v>
      </c>
    </row>
    <row r="16" spans="1:8" ht="21.75" customHeight="1" x14ac:dyDescent="0.2">
      <c r="A16" s="25" t="s">
        <v>29</v>
      </c>
      <c r="B16" s="30" t="s">
        <v>30</v>
      </c>
      <c r="C16" s="31"/>
      <c r="D16" s="25">
        <v>186</v>
      </c>
      <c r="E16" s="31">
        <v>160</v>
      </c>
      <c r="F16" s="31">
        <v>3</v>
      </c>
      <c r="G16" s="31">
        <v>22</v>
      </c>
      <c r="H16" s="31">
        <v>1</v>
      </c>
    </row>
    <row r="17" spans="1:8" ht="22.5" customHeight="1" x14ac:dyDescent="0.2">
      <c r="A17" s="25" t="s">
        <v>31</v>
      </c>
      <c r="B17" s="30" t="s">
        <v>32</v>
      </c>
      <c r="C17" s="31"/>
      <c r="D17" s="25">
        <v>38</v>
      </c>
      <c r="E17" s="31">
        <v>34</v>
      </c>
      <c r="F17" s="31">
        <v>1</v>
      </c>
      <c r="G17" s="31">
        <v>3</v>
      </c>
      <c r="H17" s="31">
        <v>0</v>
      </c>
    </row>
    <row r="18" spans="1:8" ht="24" customHeight="1" x14ac:dyDescent="0.2">
      <c r="A18" s="25" t="s">
        <v>33</v>
      </c>
      <c r="B18" s="30" t="s">
        <v>34</v>
      </c>
      <c r="C18" s="31"/>
      <c r="D18" s="25">
        <v>13</v>
      </c>
      <c r="E18" s="31">
        <v>10</v>
      </c>
      <c r="F18" s="31">
        <v>0</v>
      </c>
      <c r="G18" s="31">
        <v>3</v>
      </c>
      <c r="H18" s="31">
        <v>0</v>
      </c>
    </row>
    <row r="19" spans="1:8" ht="24.75" customHeight="1" x14ac:dyDescent="0.2">
      <c r="A19" s="25" t="s">
        <v>35</v>
      </c>
      <c r="B19" s="32" t="s">
        <v>36</v>
      </c>
      <c r="C19" s="31"/>
      <c r="D19" s="25">
        <v>22</v>
      </c>
      <c r="E19" s="31">
        <v>20</v>
      </c>
      <c r="F19" s="31">
        <v>1</v>
      </c>
      <c r="G19" s="31">
        <v>1</v>
      </c>
      <c r="H19" s="31">
        <v>0</v>
      </c>
    </row>
    <row r="20" spans="1:8" x14ac:dyDescent="0.2">
      <c r="A20" s="25" t="s">
        <v>37</v>
      </c>
      <c r="B20" s="32" t="s">
        <v>38</v>
      </c>
      <c r="C20" s="31"/>
      <c r="D20" s="25">
        <f t="shared" si="0"/>
        <v>120</v>
      </c>
      <c r="E20" s="31">
        <v>106</v>
      </c>
      <c r="F20" s="31">
        <v>0</v>
      </c>
      <c r="G20" s="31">
        <v>14</v>
      </c>
      <c r="H20" s="31">
        <v>0</v>
      </c>
    </row>
    <row r="21" spans="1:8" ht="33" customHeight="1" x14ac:dyDescent="0.2">
      <c r="A21" s="25"/>
      <c r="B21" s="32"/>
      <c r="C21" s="31"/>
      <c r="D21" s="33">
        <v>0</v>
      </c>
      <c r="E21" s="31">
        <f>SUM(E9:E20)</f>
        <v>872</v>
      </c>
      <c r="F21" s="31">
        <f>SUM(F9:F19)</f>
        <v>15</v>
      </c>
      <c r="G21" s="31">
        <f>SUM(G9:G20)</f>
        <v>110</v>
      </c>
      <c r="H21" s="31">
        <v>2</v>
      </c>
    </row>
    <row r="22" spans="1:8" ht="33.75" customHeight="1" x14ac:dyDescent="0.2">
      <c r="A22" s="25" t="s">
        <v>39</v>
      </c>
      <c r="B22" s="26" t="s">
        <v>40</v>
      </c>
      <c r="C22" s="25" t="s">
        <v>13</v>
      </c>
      <c r="D22" s="25" t="s">
        <v>13</v>
      </c>
      <c r="E22" s="25" t="s">
        <v>13</v>
      </c>
      <c r="F22" s="29" t="s">
        <v>24</v>
      </c>
      <c r="G22" s="29" t="s">
        <v>24</v>
      </c>
      <c r="H22" s="29"/>
    </row>
    <row r="23" spans="1:8" ht="27" customHeight="1" x14ac:dyDescent="0.2">
      <c r="A23" s="25" t="s">
        <v>41</v>
      </c>
      <c r="B23" s="26" t="s">
        <v>42</v>
      </c>
      <c r="C23" s="34">
        <v>40018</v>
      </c>
      <c r="D23" s="43" t="s">
        <v>13</v>
      </c>
      <c r="E23" s="43" t="s">
        <v>13</v>
      </c>
      <c r="F23" s="43" t="s">
        <v>13</v>
      </c>
      <c r="G23" s="43" t="s">
        <v>13</v>
      </c>
      <c r="H23" s="43" t="s">
        <v>13</v>
      </c>
    </row>
    <row r="24" spans="1:8" ht="21.75" customHeight="1" x14ac:dyDescent="0.2">
      <c r="A24" s="25" t="s">
        <v>43</v>
      </c>
      <c r="B24" s="26" t="s">
        <v>44</v>
      </c>
      <c r="C24" s="34">
        <v>40646.6</v>
      </c>
      <c r="D24" s="43" t="e">
        <f>(E24+F24+G24+H24)/4</f>
        <v>#VALUE!</v>
      </c>
      <c r="E24" s="34" t="s">
        <v>24</v>
      </c>
      <c r="F24" s="34"/>
      <c r="G24" s="34"/>
      <c r="H24" s="34"/>
    </row>
    <row r="25" spans="1:8" ht="27" customHeight="1" x14ac:dyDescent="0.2">
      <c r="A25" s="25" t="s">
        <v>45</v>
      </c>
      <c r="B25" s="26" t="s">
        <v>46</v>
      </c>
      <c r="C25" s="43" t="s">
        <v>13</v>
      </c>
      <c r="D25" s="44">
        <f>D7*10000/C23</f>
        <v>249.63766305162676</v>
      </c>
      <c r="E25" s="44">
        <f>E7*10000/C23</f>
        <v>217.90194412514367</v>
      </c>
      <c r="F25" s="44">
        <f>F7*10000/C23</f>
        <v>3.7483132590334352</v>
      </c>
      <c r="G25" s="44">
        <f>G7*10000/C23</f>
        <v>27.487630566245191</v>
      </c>
      <c r="H25" s="44">
        <f>H7*10000/C23</f>
        <v>0.49977510120445801</v>
      </c>
    </row>
    <row r="26" spans="1:8" ht="33" customHeight="1" x14ac:dyDescent="0.2">
      <c r="A26" s="25" t="s">
        <v>47</v>
      </c>
      <c r="B26" s="26" t="s">
        <v>48</v>
      </c>
      <c r="C26" s="34">
        <v>18623</v>
      </c>
      <c r="D26" s="25" t="s">
        <v>13</v>
      </c>
      <c r="E26" s="25" t="s">
        <v>13</v>
      </c>
      <c r="F26" s="25" t="s">
        <v>13</v>
      </c>
      <c r="G26" s="25" t="s">
        <v>13</v>
      </c>
      <c r="H26" s="25" t="s">
        <v>13</v>
      </c>
    </row>
    <row r="27" spans="1:8" ht="36" customHeight="1" x14ac:dyDescent="0.2">
      <c r="A27" s="25" t="s">
        <v>49</v>
      </c>
      <c r="B27" s="26" t="s">
        <v>50</v>
      </c>
      <c r="C27" s="34">
        <v>7580</v>
      </c>
      <c r="D27" s="25" t="s">
        <v>13</v>
      </c>
      <c r="E27" s="25" t="s">
        <v>13</v>
      </c>
      <c r="F27" s="25" t="s">
        <v>13</v>
      </c>
      <c r="G27" s="25" t="s">
        <v>13</v>
      </c>
      <c r="H27" s="25" t="s">
        <v>13</v>
      </c>
    </row>
    <row r="28" spans="1:8" ht="29.25" customHeight="1" x14ac:dyDescent="0.2">
      <c r="A28" s="25" t="s">
        <v>51</v>
      </c>
      <c r="B28" s="26" t="s">
        <v>52</v>
      </c>
      <c r="C28" s="25" t="s">
        <v>13</v>
      </c>
      <c r="D28" s="25">
        <f>E28+F28+G28+H28</f>
        <v>3305</v>
      </c>
      <c r="E28" s="25">
        <f>E30+E32+E35+E36+E37+E38+E39+E40+E41</f>
        <v>1890</v>
      </c>
      <c r="F28" s="25">
        <f>F30+F32+F34+F35+F36+F37+F38+F40</f>
        <v>548</v>
      </c>
      <c r="G28" s="25">
        <f>G30+G31+G32+G33+G34+G35+G36+G37+G38+G39+G40+G41</f>
        <v>494</v>
      </c>
      <c r="H28" s="25">
        <v>373</v>
      </c>
    </row>
    <row r="29" spans="1:8" ht="24" customHeight="1" x14ac:dyDescent="0.2">
      <c r="A29" s="25"/>
      <c r="B29" s="30" t="s">
        <v>12</v>
      </c>
      <c r="C29" s="25" t="s">
        <v>13</v>
      </c>
      <c r="D29" s="25" t="s">
        <v>13</v>
      </c>
      <c r="E29" s="25" t="s">
        <v>13</v>
      </c>
      <c r="F29" s="25" t="s">
        <v>13</v>
      </c>
      <c r="G29" s="25" t="s">
        <v>13</v>
      </c>
      <c r="H29" s="25" t="s">
        <v>13</v>
      </c>
    </row>
    <row r="30" spans="1:8" ht="21" customHeight="1" x14ac:dyDescent="0.2">
      <c r="A30" s="25" t="s">
        <v>14</v>
      </c>
      <c r="B30" s="30" t="s">
        <v>15</v>
      </c>
      <c r="C30" s="25" t="s">
        <v>13</v>
      </c>
      <c r="D30" s="25">
        <f>E30+F30+G30+H30</f>
        <v>380</v>
      </c>
      <c r="E30" s="31">
        <v>187</v>
      </c>
      <c r="F30" s="31">
        <v>121</v>
      </c>
      <c r="G30" s="31">
        <v>72</v>
      </c>
      <c r="H30" s="33">
        <v>0</v>
      </c>
    </row>
    <row r="31" spans="1:8" ht="20.25" customHeight="1" x14ac:dyDescent="0.2">
      <c r="A31" s="25" t="s">
        <v>16</v>
      </c>
      <c r="B31" s="30" t="s">
        <v>17</v>
      </c>
      <c r="C31" s="25" t="s">
        <v>13</v>
      </c>
      <c r="D31" s="25">
        <f t="shared" ref="D31:D39" si="1">E31+F31+G31+H31</f>
        <v>13</v>
      </c>
      <c r="E31" s="31">
        <v>0</v>
      </c>
      <c r="F31" s="33">
        <v>0</v>
      </c>
      <c r="G31" s="31">
        <v>13</v>
      </c>
      <c r="H31" s="33">
        <v>0</v>
      </c>
    </row>
    <row r="32" spans="1:8" ht="21.75" customHeight="1" x14ac:dyDescent="0.2">
      <c r="A32" s="25" t="s">
        <v>18</v>
      </c>
      <c r="B32" s="30" t="s">
        <v>19</v>
      </c>
      <c r="C32" s="25" t="s">
        <v>13</v>
      </c>
      <c r="D32" s="25">
        <f t="shared" si="1"/>
        <v>360</v>
      </c>
      <c r="E32" s="31">
        <v>38</v>
      </c>
      <c r="F32" s="31">
        <v>117</v>
      </c>
      <c r="G32" s="31">
        <v>40</v>
      </c>
      <c r="H32" s="31">
        <v>165</v>
      </c>
    </row>
    <row r="33" spans="1:8" ht="33.75" customHeight="1" x14ac:dyDescent="0.2">
      <c r="A33" s="25" t="s">
        <v>20</v>
      </c>
      <c r="B33" s="32" t="s">
        <v>21</v>
      </c>
      <c r="C33" s="25" t="s">
        <v>13</v>
      </c>
      <c r="D33" s="25">
        <f t="shared" si="1"/>
        <v>0</v>
      </c>
      <c r="E33" s="31">
        <v>0</v>
      </c>
      <c r="F33" s="33">
        <v>0</v>
      </c>
      <c r="G33" s="31">
        <v>0</v>
      </c>
      <c r="H33" s="33">
        <v>0</v>
      </c>
    </row>
    <row r="34" spans="1:8" ht="32.25" customHeight="1" x14ac:dyDescent="0.2">
      <c r="A34" s="25" t="s">
        <v>22</v>
      </c>
      <c r="B34" s="32" t="s">
        <v>23</v>
      </c>
      <c r="C34" s="25" t="s">
        <v>13</v>
      </c>
      <c r="D34" s="25">
        <f>F34+G34</f>
        <v>30</v>
      </c>
      <c r="E34" s="31">
        <v>0</v>
      </c>
      <c r="F34" s="31">
        <v>26</v>
      </c>
      <c r="G34" s="31">
        <v>4</v>
      </c>
      <c r="H34" s="33">
        <v>0</v>
      </c>
    </row>
    <row r="35" spans="1:8" ht="24.75" customHeight="1" x14ac:dyDescent="0.2">
      <c r="A35" s="25" t="s">
        <v>25</v>
      </c>
      <c r="B35" s="32" t="s">
        <v>26</v>
      </c>
      <c r="C35" s="25" t="s">
        <v>13</v>
      </c>
      <c r="D35" s="25">
        <f t="shared" si="1"/>
        <v>84</v>
      </c>
      <c r="E35" s="31">
        <v>47</v>
      </c>
      <c r="F35" s="31">
        <v>0</v>
      </c>
      <c r="G35" s="31">
        <v>37</v>
      </c>
      <c r="H35" s="33">
        <v>0</v>
      </c>
    </row>
    <row r="36" spans="1:8" ht="21.75" customHeight="1" x14ac:dyDescent="0.2">
      <c r="A36" s="25" t="s">
        <v>27</v>
      </c>
      <c r="B36" s="32" t="s">
        <v>28</v>
      </c>
      <c r="C36" s="25" t="s">
        <v>13</v>
      </c>
      <c r="D36" s="25">
        <f t="shared" si="1"/>
        <v>1299</v>
      </c>
      <c r="E36" s="31">
        <v>1132</v>
      </c>
      <c r="F36" s="31">
        <v>35</v>
      </c>
      <c r="G36" s="31">
        <v>132</v>
      </c>
      <c r="H36" s="33">
        <v>0</v>
      </c>
    </row>
    <row r="37" spans="1:8" ht="21.75" customHeight="1" x14ac:dyDescent="0.2">
      <c r="A37" s="25" t="s">
        <v>29</v>
      </c>
      <c r="B37" s="30" t="s">
        <v>30</v>
      </c>
      <c r="C37" s="25" t="s">
        <v>13</v>
      </c>
      <c r="D37" s="25">
        <f t="shared" si="1"/>
        <v>821</v>
      </c>
      <c r="E37" s="31">
        <v>274</v>
      </c>
      <c r="F37" s="31">
        <v>208</v>
      </c>
      <c r="G37" s="31">
        <v>131</v>
      </c>
      <c r="H37" s="31">
        <v>208</v>
      </c>
    </row>
    <row r="38" spans="1:8" ht="21.75" customHeight="1" x14ac:dyDescent="0.2">
      <c r="A38" s="25" t="s">
        <v>31</v>
      </c>
      <c r="B38" s="30" t="s">
        <v>32</v>
      </c>
      <c r="C38" s="25" t="s">
        <v>13</v>
      </c>
      <c r="D38" s="25">
        <f>E38+F38+G38</f>
        <v>103</v>
      </c>
      <c r="E38" s="31">
        <v>65</v>
      </c>
      <c r="F38" s="31">
        <v>21</v>
      </c>
      <c r="G38" s="31">
        <v>17</v>
      </c>
      <c r="H38" s="33">
        <v>0</v>
      </c>
    </row>
    <row r="39" spans="1:8" ht="24" customHeight="1" x14ac:dyDescent="0.2">
      <c r="A39" s="25" t="s">
        <v>33</v>
      </c>
      <c r="B39" s="30" t="s">
        <v>34</v>
      </c>
      <c r="C39" s="25" t="s">
        <v>13</v>
      </c>
      <c r="D39" s="25">
        <f t="shared" si="1"/>
        <v>18</v>
      </c>
      <c r="E39" s="31">
        <v>12</v>
      </c>
      <c r="F39" s="33">
        <v>0</v>
      </c>
      <c r="G39" s="31">
        <v>6</v>
      </c>
      <c r="H39" s="33">
        <v>0</v>
      </c>
    </row>
    <row r="40" spans="1:8" ht="22.5" x14ac:dyDescent="0.2">
      <c r="A40" s="25" t="s">
        <v>35</v>
      </c>
      <c r="B40" s="32" t="s">
        <v>36</v>
      </c>
      <c r="C40" s="25" t="s">
        <v>13</v>
      </c>
      <c r="D40" s="25">
        <f>E40+F40+G40</f>
        <v>45</v>
      </c>
      <c r="E40" s="31">
        <v>23</v>
      </c>
      <c r="F40" s="31">
        <v>20</v>
      </c>
      <c r="G40" s="31">
        <v>2</v>
      </c>
      <c r="H40" s="33">
        <v>0</v>
      </c>
    </row>
    <row r="41" spans="1:8" ht="56.25" customHeight="1" x14ac:dyDescent="0.2">
      <c r="A41" s="25" t="s">
        <v>37</v>
      </c>
      <c r="B41" s="32" t="s">
        <v>38</v>
      </c>
      <c r="C41" s="25" t="s">
        <v>13</v>
      </c>
      <c r="D41" s="25">
        <f>E41+G41</f>
        <v>152</v>
      </c>
      <c r="E41" s="31">
        <v>112</v>
      </c>
      <c r="F41" s="33">
        <v>0</v>
      </c>
      <c r="G41" s="31">
        <v>40</v>
      </c>
      <c r="H41" s="33">
        <v>0</v>
      </c>
    </row>
    <row r="42" spans="1:8" ht="48" customHeight="1" x14ac:dyDescent="0.2">
      <c r="A42" s="25" t="s">
        <v>53</v>
      </c>
      <c r="B42" s="26" t="s">
        <v>54</v>
      </c>
      <c r="C42" s="25">
        <f>(F28+G28+H28)/C27*100</f>
        <v>18.66754617414248</v>
      </c>
      <c r="D42" s="25" t="s">
        <v>13</v>
      </c>
      <c r="E42" s="25" t="s">
        <v>13</v>
      </c>
      <c r="F42" s="25" t="s">
        <v>13</v>
      </c>
      <c r="G42" s="25" t="s">
        <v>13</v>
      </c>
      <c r="H42" s="25" t="s">
        <v>13</v>
      </c>
    </row>
    <row r="43" spans="1:8" ht="33" customHeight="1" x14ac:dyDescent="0.2">
      <c r="A43" s="25">
        <v>10</v>
      </c>
      <c r="B43" s="26" t="s">
        <v>55</v>
      </c>
      <c r="C43" s="35">
        <f>D28/C26*100</f>
        <v>17.746872147344682</v>
      </c>
      <c r="D43" s="25" t="s">
        <v>13</v>
      </c>
      <c r="E43" s="25" t="s">
        <v>13</v>
      </c>
      <c r="F43" s="25" t="s">
        <v>13</v>
      </c>
      <c r="G43" s="25" t="s">
        <v>13</v>
      </c>
      <c r="H43" s="25" t="s">
        <v>13</v>
      </c>
    </row>
    <row r="44" spans="1:8" ht="28.5" customHeight="1" x14ac:dyDescent="0.2">
      <c r="A44" s="25">
        <v>11</v>
      </c>
      <c r="B44" s="26" t="s">
        <v>56</v>
      </c>
      <c r="C44" s="35">
        <f>(D28+E7)/C26*100</f>
        <v>22.42925414809644</v>
      </c>
      <c r="D44" s="25" t="s">
        <v>13</v>
      </c>
      <c r="E44" s="25" t="s">
        <v>13</v>
      </c>
      <c r="F44" s="25" t="s">
        <v>13</v>
      </c>
      <c r="G44" s="25" t="s">
        <v>13</v>
      </c>
      <c r="H44" s="25" t="s">
        <v>13</v>
      </c>
    </row>
    <row r="45" spans="1:8" ht="32.25" customHeight="1" x14ac:dyDescent="0.2">
      <c r="A45" s="25">
        <v>12</v>
      </c>
      <c r="B45" s="26" t="s">
        <v>57</v>
      </c>
      <c r="C45" s="25">
        <f>C47+C48+C49+C50+C51+C52+C53+C54+C55+C56+C57+C58</f>
        <v>0</v>
      </c>
      <c r="D45" s="25">
        <f>E45+F45+G45+H45</f>
        <v>2730.8999999999996</v>
      </c>
      <c r="E45" s="25">
        <f>E47+E49+E52+E53+E54+E55+E56+E57+E58</f>
        <v>886.19999999999993</v>
      </c>
      <c r="F45" s="25">
        <f>F47+F49+F51+F52+F53+F54+F55+F57</f>
        <v>682.1</v>
      </c>
      <c r="G45" s="25">
        <f>G47+G48+G49+G50+G51+G52+G53+G54+G55+G56+G57+G58</f>
        <v>830.9</v>
      </c>
      <c r="H45" s="25">
        <f>H49+H54</f>
        <v>331.70000000000005</v>
      </c>
    </row>
    <row r="46" spans="1:8" ht="24" customHeight="1" x14ac:dyDescent="0.2">
      <c r="A46" s="25"/>
      <c r="B46" s="30" t="s">
        <v>12</v>
      </c>
      <c r="C46" s="25" t="s">
        <v>13</v>
      </c>
      <c r="D46" s="25" t="s">
        <v>13</v>
      </c>
      <c r="E46" s="25" t="s">
        <v>13</v>
      </c>
      <c r="F46" s="25" t="s">
        <v>13</v>
      </c>
      <c r="G46" s="25" t="s">
        <v>13</v>
      </c>
      <c r="H46" s="25" t="s">
        <v>13</v>
      </c>
    </row>
    <row r="47" spans="1:8" ht="22.5" customHeight="1" x14ac:dyDescent="0.2">
      <c r="A47" s="25" t="s">
        <v>14</v>
      </c>
      <c r="B47" s="30" t="s">
        <v>15</v>
      </c>
      <c r="C47" s="31"/>
      <c r="D47" s="25">
        <f t="shared" ref="D47:D56" si="2">E47+F47+G47+H47</f>
        <v>291.5</v>
      </c>
      <c r="E47" s="33">
        <v>99.8</v>
      </c>
      <c r="F47" s="33">
        <v>147.9</v>
      </c>
      <c r="G47" s="33">
        <v>43.8</v>
      </c>
      <c r="H47" s="33">
        <v>0</v>
      </c>
    </row>
    <row r="48" spans="1:8" ht="24.75" customHeight="1" x14ac:dyDescent="0.2">
      <c r="A48" s="25" t="s">
        <v>16</v>
      </c>
      <c r="B48" s="30" t="s">
        <v>17</v>
      </c>
      <c r="C48" s="31"/>
      <c r="D48" s="25">
        <f>G48</f>
        <v>18.600000000000001</v>
      </c>
      <c r="E48" s="33">
        <v>0</v>
      </c>
      <c r="F48" s="33">
        <v>0</v>
      </c>
      <c r="G48" s="33">
        <v>18.600000000000001</v>
      </c>
      <c r="H48" s="33">
        <v>0</v>
      </c>
    </row>
    <row r="49" spans="1:8" ht="21.75" customHeight="1" x14ac:dyDescent="0.2">
      <c r="A49" s="25" t="s">
        <v>18</v>
      </c>
      <c r="B49" s="30" t="s">
        <v>19</v>
      </c>
      <c r="C49" s="31"/>
      <c r="D49" s="25">
        <f t="shared" si="2"/>
        <v>384.3</v>
      </c>
      <c r="E49" s="33">
        <v>5.6</v>
      </c>
      <c r="F49" s="33">
        <v>84.5</v>
      </c>
      <c r="G49" s="33">
        <v>47.4</v>
      </c>
      <c r="H49" s="33">
        <v>246.8</v>
      </c>
    </row>
    <row r="50" spans="1:8" ht="34.5" customHeight="1" x14ac:dyDescent="0.2">
      <c r="A50" s="25" t="s">
        <v>20</v>
      </c>
      <c r="B50" s="32" t="s">
        <v>21</v>
      </c>
      <c r="C50" s="31"/>
      <c r="D50" s="25">
        <f t="shared" si="2"/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ht="15" customHeight="1" x14ac:dyDescent="0.2">
      <c r="A51" s="25" t="s">
        <v>22</v>
      </c>
      <c r="B51" s="32" t="s">
        <v>23</v>
      </c>
      <c r="C51" s="31"/>
      <c r="D51" s="25">
        <f t="shared" si="2"/>
        <v>25.2</v>
      </c>
      <c r="E51" s="33">
        <v>0</v>
      </c>
      <c r="F51" s="33">
        <v>23.7</v>
      </c>
      <c r="G51" s="33">
        <v>1.5</v>
      </c>
      <c r="H51" s="33">
        <v>0</v>
      </c>
    </row>
    <row r="52" spans="1:8" ht="24.75" customHeight="1" x14ac:dyDescent="0.2">
      <c r="A52" s="25" t="s">
        <v>25</v>
      </c>
      <c r="B52" s="32" t="s">
        <v>26</v>
      </c>
      <c r="C52" s="31"/>
      <c r="D52" s="25">
        <f t="shared" si="2"/>
        <v>77.099999999999994</v>
      </c>
      <c r="E52" s="33">
        <v>29.2</v>
      </c>
      <c r="F52" s="33">
        <v>0</v>
      </c>
      <c r="G52" s="33">
        <v>47.9</v>
      </c>
      <c r="H52" s="33">
        <v>0</v>
      </c>
    </row>
    <row r="53" spans="1:8" ht="22.5" customHeight="1" x14ac:dyDescent="0.2">
      <c r="A53" s="25" t="s">
        <v>27</v>
      </c>
      <c r="B53" s="32" t="s">
        <v>28</v>
      </c>
      <c r="C53" s="31"/>
      <c r="D53" s="25">
        <f t="shared" si="2"/>
        <v>1020.3</v>
      </c>
      <c r="E53" s="33">
        <v>370.2</v>
      </c>
      <c r="F53" s="33">
        <v>280.89999999999998</v>
      </c>
      <c r="G53" s="33">
        <v>369.2</v>
      </c>
      <c r="H53" s="33">
        <v>0</v>
      </c>
    </row>
    <row r="54" spans="1:8" ht="19.5" customHeight="1" x14ac:dyDescent="0.2">
      <c r="A54" s="25" t="s">
        <v>29</v>
      </c>
      <c r="B54" s="30" t="s">
        <v>30</v>
      </c>
      <c r="C54" s="31"/>
      <c r="D54" s="25">
        <f t="shared" si="2"/>
        <v>684.9</v>
      </c>
      <c r="E54" s="33">
        <v>238.1</v>
      </c>
      <c r="F54" s="33">
        <v>124.3</v>
      </c>
      <c r="G54" s="33">
        <v>237.6</v>
      </c>
      <c r="H54" s="33">
        <v>84.9</v>
      </c>
    </row>
    <row r="55" spans="1:8" ht="20.25" customHeight="1" x14ac:dyDescent="0.2">
      <c r="A55" s="25" t="s">
        <v>31</v>
      </c>
      <c r="B55" s="30" t="s">
        <v>32</v>
      </c>
      <c r="C55" s="31"/>
      <c r="D55" s="25">
        <f t="shared" si="2"/>
        <v>74.699999999999989</v>
      </c>
      <c r="E55" s="33">
        <v>55.8</v>
      </c>
      <c r="F55" s="33">
        <v>14.6</v>
      </c>
      <c r="G55" s="33">
        <v>4.3</v>
      </c>
      <c r="H55" s="33">
        <v>0</v>
      </c>
    </row>
    <row r="56" spans="1:8" ht="24.75" customHeight="1" x14ac:dyDescent="0.2">
      <c r="A56" s="25" t="s">
        <v>33</v>
      </c>
      <c r="B56" s="30" t="s">
        <v>34</v>
      </c>
      <c r="C56" s="31"/>
      <c r="D56" s="25">
        <f t="shared" si="2"/>
        <v>37.6</v>
      </c>
      <c r="E56" s="33">
        <v>4.9000000000000004</v>
      </c>
      <c r="F56" s="33">
        <v>0</v>
      </c>
      <c r="G56" s="33">
        <v>32.700000000000003</v>
      </c>
      <c r="H56" s="33">
        <v>0</v>
      </c>
    </row>
    <row r="57" spans="1:8" ht="22.5" x14ac:dyDescent="0.2">
      <c r="A57" s="25" t="s">
        <v>35</v>
      </c>
      <c r="B57" s="32" t="s">
        <v>36</v>
      </c>
      <c r="C57" s="31"/>
      <c r="D57" s="25">
        <f>E57+F57+G57</f>
        <v>24.700000000000003</v>
      </c>
      <c r="E57" s="33">
        <v>12.9</v>
      </c>
      <c r="F57" s="33">
        <v>6.2</v>
      </c>
      <c r="G57" s="33">
        <v>5.6</v>
      </c>
      <c r="H57" s="33">
        <v>0</v>
      </c>
    </row>
    <row r="58" spans="1:8" ht="14.25" customHeight="1" x14ac:dyDescent="0.2">
      <c r="A58" s="25" t="s">
        <v>37</v>
      </c>
      <c r="B58" s="32" t="s">
        <v>38</v>
      </c>
      <c r="C58" s="31"/>
      <c r="D58" s="25">
        <f>E58+G58</f>
        <v>92</v>
      </c>
      <c r="E58" s="33">
        <v>69.7</v>
      </c>
      <c r="F58" s="33">
        <v>0</v>
      </c>
      <c r="G58" s="33">
        <v>22.3</v>
      </c>
      <c r="H58" s="33">
        <v>0</v>
      </c>
    </row>
    <row r="59" spans="1:8" x14ac:dyDescent="0.2">
      <c r="A59" s="25">
        <v>13</v>
      </c>
      <c r="B59" s="36" t="s">
        <v>58</v>
      </c>
      <c r="C59" s="37"/>
      <c r="D59" s="25">
        <v>203512</v>
      </c>
      <c r="E59" s="37">
        <v>54543</v>
      </c>
      <c r="F59" s="37">
        <v>97373</v>
      </c>
      <c r="G59" s="37">
        <v>26113</v>
      </c>
      <c r="H59" s="37">
        <v>25483</v>
      </c>
    </row>
    <row r="60" spans="1:8" ht="23.25" customHeight="1" x14ac:dyDescent="0.2">
      <c r="A60" s="56" t="s">
        <v>59</v>
      </c>
      <c r="B60" s="30" t="s">
        <v>60</v>
      </c>
      <c r="C60" s="25" t="s">
        <v>13</v>
      </c>
      <c r="D60" s="25" t="s">
        <v>13</v>
      </c>
      <c r="E60" s="25" t="s">
        <v>13</v>
      </c>
      <c r="F60" s="25" t="s">
        <v>13</v>
      </c>
      <c r="G60" s="25" t="s">
        <v>13</v>
      </c>
      <c r="H60" s="25" t="s">
        <v>13</v>
      </c>
    </row>
    <row r="61" spans="1:8" ht="23.25" customHeight="1" x14ac:dyDescent="0.2">
      <c r="A61" s="56"/>
      <c r="B61" s="38" t="s">
        <v>61</v>
      </c>
      <c r="C61" s="39"/>
      <c r="D61" s="39">
        <v>-186</v>
      </c>
      <c r="E61" s="39">
        <v>-186</v>
      </c>
      <c r="F61" s="39">
        <v>0</v>
      </c>
      <c r="G61" s="39">
        <v>0</v>
      </c>
      <c r="H61" s="40">
        <v>0</v>
      </c>
    </row>
    <row r="62" spans="1:8" ht="11.25" customHeight="1" x14ac:dyDescent="0.2">
      <c r="A62" s="25" t="s">
        <v>62</v>
      </c>
      <c r="B62" s="41" t="s">
        <v>63</v>
      </c>
      <c r="C62" s="40"/>
      <c r="D62" s="39">
        <v>44134</v>
      </c>
      <c r="E62" s="40">
        <v>35925</v>
      </c>
      <c r="F62" s="40">
        <v>1942</v>
      </c>
      <c r="G62" s="40">
        <v>6267</v>
      </c>
      <c r="H62" s="40">
        <v>0</v>
      </c>
    </row>
    <row r="63" spans="1:8" x14ac:dyDescent="0.2">
      <c r="A63" s="25" t="s">
        <v>64</v>
      </c>
      <c r="B63" s="30" t="s">
        <v>65</v>
      </c>
      <c r="C63" s="31"/>
      <c r="D63" s="39">
        <v>9563</v>
      </c>
      <c r="E63" s="31">
        <v>8960</v>
      </c>
      <c r="F63" s="31">
        <v>249</v>
      </c>
      <c r="G63" s="31">
        <v>354</v>
      </c>
      <c r="H63" s="31">
        <v>0</v>
      </c>
    </row>
    <row r="64" spans="1:8" ht="37.5" customHeight="1" x14ac:dyDescent="0.2">
      <c r="A64" s="25" t="s">
        <v>66</v>
      </c>
      <c r="B64" s="30" t="s">
        <v>67</v>
      </c>
      <c r="C64" s="31"/>
      <c r="D64" s="39"/>
      <c r="E64" s="31"/>
      <c r="F64" s="31"/>
      <c r="G64" s="31"/>
      <c r="H64" s="31"/>
    </row>
    <row r="65" spans="1:8" ht="30.75" customHeight="1" x14ac:dyDescent="0.2">
      <c r="A65" s="25">
        <v>14</v>
      </c>
      <c r="B65" s="26" t="s">
        <v>68</v>
      </c>
      <c r="C65" s="25" t="s">
        <v>13</v>
      </c>
      <c r="D65" s="31">
        <v>39</v>
      </c>
      <c r="E65" s="31"/>
      <c r="F65" s="31"/>
      <c r="G65" s="31" t="s">
        <v>24</v>
      </c>
      <c r="H65" s="31"/>
    </row>
    <row r="66" spans="1:8" ht="11.25" customHeight="1" x14ac:dyDescent="0.2">
      <c r="A66" s="57" t="s">
        <v>69</v>
      </c>
      <c r="B66" s="57"/>
      <c r="C66" s="57"/>
      <c r="D66" s="57"/>
      <c r="E66" s="57"/>
      <c r="F66" s="57"/>
      <c r="G66" s="57"/>
      <c r="H66" s="57"/>
    </row>
    <row r="67" spans="1:8" x14ac:dyDescent="0.2">
      <c r="A67" s="58" t="s">
        <v>70</v>
      </c>
      <c r="B67" s="58"/>
      <c r="C67" s="58"/>
      <c r="D67" s="58"/>
      <c r="E67" s="58"/>
      <c r="F67" s="58"/>
      <c r="G67" s="58"/>
      <c r="H67" s="58"/>
    </row>
  </sheetData>
  <sheetProtection selectLockedCells="1"/>
  <mergeCells count="13">
    <mergeCell ref="F4:H4"/>
    <mergeCell ref="A60:A61"/>
    <mergeCell ref="A66:H66"/>
    <mergeCell ref="A67:H67"/>
    <mergeCell ref="F1:H1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Приложение 1 </vt:lpstr>
      <vt:lpstr>2023 Приложение 1 </vt:lpstr>
      <vt:lpstr>'2022 Приложение 1 '!Область_печати</vt:lpstr>
      <vt:lpstr>'2023 Приложение 1 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2023-09-04T07:51:31Z</dcterms:modified>
</cp:coreProperties>
</file>