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00" tabRatio="887" activeTab="1"/>
  </bookViews>
  <sheets>
    <sheet name="2021 Приложение 1 " sheetId="5" r:id="rId1"/>
    <sheet name="2022 Приложение 2 " sheetId="1" r:id="rId2"/>
  </sheets>
  <definedNames>
    <definedName name="_xlnm.Print_Area" localSheetId="0">'2021 Приложение 1 '!$A$1:$H$66</definedName>
    <definedName name="_xlnm.Print_Area" localSheetId="1">'2022 Приложение 2 '!$A$1:$H$65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D62" i="1" l="1"/>
  <c r="D61" i="1"/>
  <c r="D44" i="1" l="1"/>
  <c r="D57" i="1"/>
  <c r="D56" i="1"/>
  <c r="D55" i="1"/>
  <c r="D54" i="1"/>
  <c r="D53" i="1"/>
  <c r="D52" i="1"/>
  <c r="D51" i="1"/>
  <c r="D50" i="1"/>
  <c r="D48" i="1"/>
  <c r="D46" i="1"/>
  <c r="E44" i="1"/>
  <c r="F44" i="1"/>
  <c r="G44" i="1"/>
  <c r="H44" i="1"/>
  <c r="D38" i="1"/>
  <c r="D27" i="1" s="1"/>
  <c r="D40" i="1"/>
  <c r="D39" i="1"/>
  <c r="D37" i="1"/>
  <c r="D36" i="1"/>
  <c r="D35" i="1"/>
  <c r="D34" i="1"/>
  <c r="D33" i="1"/>
  <c r="D31" i="1"/>
  <c r="D29" i="1"/>
  <c r="E27" i="1"/>
  <c r="F27" i="1"/>
  <c r="G27" i="1"/>
  <c r="H27" i="1"/>
  <c r="D7" i="1"/>
  <c r="D20" i="1"/>
  <c r="D19" i="1"/>
  <c r="D18" i="1"/>
  <c r="D17" i="1"/>
  <c r="D16" i="1"/>
  <c r="D15" i="1"/>
  <c r="D14" i="1"/>
  <c r="D13" i="1"/>
  <c r="D11" i="1"/>
  <c r="D10" i="1"/>
  <c r="D9" i="1"/>
  <c r="E7" i="1"/>
  <c r="F7" i="1"/>
  <c r="G7" i="1"/>
  <c r="D27" i="5" l="1"/>
  <c r="D51" i="5" l="1"/>
  <c r="D57" i="5" l="1"/>
  <c r="D47" i="5"/>
  <c r="D46" i="5"/>
  <c r="D37" i="5" l="1"/>
  <c r="F41" i="5"/>
  <c r="I33" i="5" l="1"/>
  <c r="D9" i="5"/>
  <c r="D20" i="5"/>
  <c r="D17" i="5"/>
  <c r="D16" i="5"/>
  <c r="D15" i="5"/>
  <c r="D14" i="5"/>
  <c r="D13" i="5"/>
  <c r="D56" i="5" l="1"/>
  <c r="D55" i="5"/>
  <c r="D54" i="5"/>
  <c r="D53" i="5"/>
  <c r="D52" i="5"/>
  <c r="D50" i="5"/>
  <c r="D48" i="5"/>
  <c r="G44" i="5"/>
  <c r="D44" i="5" s="1"/>
  <c r="C44" i="5"/>
  <c r="C41" i="5"/>
  <c r="D39" i="5"/>
  <c r="D38" i="5"/>
  <c r="D36" i="5"/>
  <c r="D35" i="5"/>
  <c r="D34" i="5"/>
  <c r="D32" i="5"/>
  <c r="D31" i="5"/>
  <c r="D30" i="5"/>
  <c r="D29" i="5"/>
  <c r="H24" i="5"/>
  <c r="G24" i="5"/>
  <c r="F24" i="5"/>
  <c r="E24" i="5"/>
  <c r="D24" i="5"/>
  <c r="D23" i="5"/>
  <c r="D19" i="5"/>
  <c r="D18" i="5"/>
  <c r="D12" i="5"/>
  <c r="D11" i="5"/>
  <c r="D10" i="5"/>
  <c r="C43" i="5" l="1"/>
  <c r="C42" i="5"/>
</calcChain>
</file>

<file path=xl/sharedStrings.xml><?xml version="1.0" encoding="utf-8"?>
<sst xmlns="http://schemas.openxmlformats.org/spreadsheetml/2006/main" count="424" uniqueCount="79">
  <si>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</si>
  <si>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</si>
  <si>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</si>
  <si>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</si>
  <si>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</si>
  <si>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</si>
  <si>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</si>
  <si>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Малые предприя-тия</t>
  </si>
  <si>
    <t>Микро-предприя-тия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</si>
  <si>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</si>
  <si>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</si>
  <si>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</si>
  <si>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</si>
  <si>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х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</si>
  <si>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</si>
  <si>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</si>
  <si>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</si>
  <si>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</si>
  <si>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</si>
  <si>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</si>
  <si>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</si>
  <si>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</si>
  <si>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</si>
  <si>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</si>
  <si>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 xml:space="preserve"> 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</si>
  <si>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</si>
  <si>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</si>
  <si>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</si>
  <si>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</si>
  <si>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</si>
  <si>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</si>
  <si>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</si>
  <si>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</si>
  <si>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</si>
  <si>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</si>
  <si>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</si>
  <si>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</si>
  <si>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</si>
  <si>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</si>
  <si>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</si>
  <si>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</si>
  <si>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</si>
  <si>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</si>
  <si>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</si>
  <si>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</si>
  <si>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</si>
  <si>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</si>
  <si>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</si>
  <si>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</si>
  <si>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</si>
  <si>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</si>
  <si>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</si>
  <si>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</si>
  <si>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</si>
  <si>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</si>
  <si>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</si>
  <si>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</si>
  <si>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</si>
  <si>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</si>
  <si>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</si>
  <si>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</si>
  <si>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</si>
  <si>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</si>
  <si>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</si>
  <si>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</si>
  <si>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</si>
  <si>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13.4. </t>
  </si>
  <si>
    <t>по патентной системе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</si>
  <si>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</si>
  <si>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</si>
  <si>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</si>
  <si>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t>Данные по муниципальному образованию  "Сорочинский городской округ"</t>
  </si>
  <si>
    <t>Оренбургской области, по состоянию на 01.01.2022г.</t>
  </si>
  <si>
    <t>деятельность гостиниц и предприятий общественного питания (Раздел I; классы:  55+56)</t>
  </si>
  <si>
    <t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(сумма граф 6,7,8 п.8 / графа 3 п.7 * 100%)</t>
  </si>
  <si>
    <t>Доля среднесписочной численности работников (без внешних совместителей), занятых у субъектов МСП, в общей численности занятого населения, % (графа 4 п.8 / графа 3 п.6 * 100%)</t>
  </si>
  <si>
    <t>Оренбургской области, по состоянию на 01.01.2023г.</t>
  </si>
  <si>
    <t>Приложение № 1      от ________ 2023 г</t>
  </si>
  <si>
    <t>Данные по муниципальному образованию Сорочинский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</si>
</sst>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52" zoomScaleSheetLayoutView="100" workbookViewId="0">
      <selection activeCell="F23" sqref="F23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 x14ac:dyDescent="0.2">
      <c r="A1" s="6"/>
      <c r="B1" s="21"/>
      <c r="C1" s="21"/>
      <c r="D1" s="21"/>
      <c r="E1" s="21"/>
      <c r="F1" s="39" t="s">
        <v>0</v>
      </c>
      <c r="G1" s="39"/>
      <c r="H1" s="40"/>
    </row>
    <row r="2" spans="1:8" ht="14.25" customHeight="1" x14ac:dyDescent="0.2">
      <c r="A2" s="41"/>
      <c r="B2" s="43" t="s">
        <v>71</v>
      </c>
      <c r="C2" s="43"/>
      <c r="D2" s="43"/>
      <c r="E2" s="43"/>
      <c r="F2" s="43"/>
      <c r="G2" s="43"/>
      <c r="H2" s="43"/>
    </row>
    <row r="3" spans="1:8" ht="15" customHeight="1" x14ac:dyDescent="0.2">
      <c r="A3" s="42"/>
      <c r="B3" s="44" t="s">
        <v>72</v>
      </c>
      <c r="C3" s="44"/>
      <c r="D3" s="44"/>
      <c r="E3" s="44"/>
      <c r="F3" s="44"/>
      <c r="G3" s="44"/>
      <c r="H3" s="44"/>
    </row>
    <row r="4" spans="1:8" ht="24.75" customHeight="1" x14ac:dyDescent="0.2">
      <c r="A4" s="45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/>
      <c r="H4" s="45"/>
    </row>
    <row r="5" spans="1:8" ht="34.5" customHeight="1" x14ac:dyDescent="0.2">
      <c r="A5" s="45"/>
      <c r="B5" s="45"/>
      <c r="C5" s="45"/>
      <c r="D5" s="45"/>
      <c r="E5" s="45"/>
      <c r="F5" s="22" t="s">
        <v>7</v>
      </c>
      <c r="G5" s="22" t="s">
        <v>8</v>
      </c>
      <c r="H5" s="22" t="s">
        <v>9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 customHeight="1" x14ac:dyDescent="0.2">
      <c r="A7" s="22" t="s">
        <v>10</v>
      </c>
      <c r="B7" s="14" t="s">
        <v>11</v>
      </c>
      <c r="C7" s="17"/>
      <c r="D7" s="22">
        <v>1026</v>
      </c>
      <c r="E7" s="22">
        <v>881</v>
      </c>
      <c r="F7" s="22">
        <v>18</v>
      </c>
      <c r="G7" s="22">
        <v>125</v>
      </c>
      <c r="H7" s="22">
        <v>2</v>
      </c>
    </row>
    <row r="8" spans="1:8" ht="12" customHeight="1" x14ac:dyDescent="0.2">
      <c r="A8" s="22"/>
      <c r="B8" s="9" t="s">
        <v>12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</row>
    <row r="9" spans="1:8" ht="23.25" customHeight="1" x14ac:dyDescent="0.2">
      <c r="A9" s="22" t="s">
        <v>14</v>
      </c>
      <c r="B9" s="9" t="s">
        <v>15</v>
      </c>
      <c r="C9" s="16"/>
      <c r="D9" s="22">
        <f>E9+F9+G9</f>
        <v>60</v>
      </c>
      <c r="E9" s="16">
        <v>42</v>
      </c>
      <c r="F9" s="16">
        <v>2</v>
      </c>
      <c r="G9" s="16">
        <v>16</v>
      </c>
      <c r="H9" s="16"/>
    </row>
    <row r="10" spans="1:8" ht="23.25" customHeight="1" x14ac:dyDescent="0.2">
      <c r="A10" s="22" t="s">
        <v>16</v>
      </c>
      <c r="B10" s="9" t="s">
        <v>17</v>
      </c>
      <c r="C10" s="16"/>
      <c r="D10" s="22">
        <f t="shared" ref="D10:D19" si="0">E10+F10+G10+H10</f>
        <v>3</v>
      </c>
      <c r="E10" s="16">
        <v>1</v>
      </c>
      <c r="F10" s="16">
        <v>0</v>
      </c>
      <c r="G10" s="16">
        <v>2</v>
      </c>
      <c r="H10" s="16"/>
    </row>
    <row r="11" spans="1:8" ht="23.25" customHeight="1" x14ac:dyDescent="0.2">
      <c r="A11" s="22" t="s">
        <v>18</v>
      </c>
      <c r="B11" s="9" t="s">
        <v>19</v>
      </c>
      <c r="C11" s="16"/>
      <c r="D11" s="22">
        <f t="shared" si="0"/>
        <v>31</v>
      </c>
      <c r="E11" s="16">
        <v>19</v>
      </c>
      <c r="F11" s="16">
        <v>3</v>
      </c>
      <c r="G11" s="16">
        <v>9</v>
      </c>
      <c r="H11" s="16"/>
    </row>
    <row r="12" spans="1:8" ht="22.5" customHeight="1" x14ac:dyDescent="0.2">
      <c r="A12" s="22" t="s">
        <v>20</v>
      </c>
      <c r="B12" s="10" t="s">
        <v>21</v>
      </c>
      <c r="C12" s="16"/>
      <c r="D12" s="22">
        <f t="shared" si="0"/>
        <v>1</v>
      </c>
      <c r="E12" s="16">
        <v>0</v>
      </c>
      <c r="F12" s="16">
        <v>0</v>
      </c>
      <c r="G12" s="16">
        <v>1</v>
      </c>
      <c r="H12" s="16"/>
    </row>
    <row r="13" spans="1:8" ht="36" customHeight="1" x14ac:dyDescent="0.2">
      <c r="A13" s="22" t="s">
        <v>22</v>
      </c>
      <c r="B13" s="10" t="s">
        <v>23</v>
      </c>
      <c r="C13" s="16"/>
      <c r="D13" s="24">
        <f>E13+F13+G13</f>
        <v>3</v>
      </c>
      <c r="E13" s="16">
        <v>0</v>
      </c>
      <c r="F13" s="16">
        <v>2</v>
      </c>
      <c r="G13" s="16">
        <v>1</v>
      </c>
      <c r="H13" s="16" t="s">
        <v>24</v>
      </c>
    </row>
    <row r="14" spans="1:8" ht="16.5" customHeight="1" x14ac:dyDescent="0.2">
      <c r="A14" s="22" t="s">
        <v>25</v>
      </c>
      <c r="B14" s="10" t="s">
        <v>26</v>
      </c>
      <c r="C14" s="16"/>
      <c r="D14" s="22">
        <f>E14+F14+G14</f>
        <v>24</v>
      </c>
      <c r="E14" s="16">
        <v>14</v>
      </c>
      <c r="F14" s="16">
        <v>1</v>
      </c>
      <c r="G14" s="16">
        <v>9</v>
      </c>
      <c r="H14" s="16" t="s">
        <v>24</v>
      </c>
    </row>
    <row r="15" spans="1:8" ht="24" customHeight="1" x14ac:dyDescent="0.2">
      <c r="A15" s="22" t="s">
        <v>27</v>
      </c>
      <c r="B15" s="10" t="s">
        <v>28</v>
      </c>
      <c r="C15" s="16"/>
      <c r="D15" s="22">
        <f>E15+F15+G15</f>
        <v>510</v>
      </c>
      <c r="E15" s="16">
        <v>470</v>
      </c>
      <c r="F15" s="16">
        <v>3</v>
      </c>
      <c r="G15" s="16">
        <v>37</v>
      </c>
      <c r="H15" s="16" t="s">
        <v>24</v>
      </c>
    </row>
    <row r="16" spans="1:8" ht="21.75" customHeight="1" x14ac:dyDescent="0.2">
      <c r="A16" s="22" t="s">
        <v>29</v>
      </c>
      <c r="B16" s="9" t="s">
        <v>30</v>
      </c>
      <c r="C16" s="16"/>
      <c r="D16" s="22">
        <f>E16+F16+G16+H16</f>
        <v>202</v>
      </c>
      <c r="E16" s="16">
        <v>173</v>
      </c>
      <c r="F16" s="16">
        <v>4</v>
      </c>
      <c r="G16" s="16">
        <v>24</v>
      </c>
      <c r="H16" s="16">
        <v>1</v>
      </c>
    </row>
    <row r="17" spans="1:8" ht="28.5" customHeight="1" x14ac:dyDescent="0.2">
      <c r="A17" s="22" t="s">
        <v>31</v>
      </c>
      <c r="B17" s="9" t="s">
        <v>32</v>
      </c>
      <c r="C17" s="16"/>
      <c r="D17" s="22">
        <f>E17+F17+G17</f>
        <v>38</v>
      </c>
      <c r="E17" s="16">
        <v>34</v>
      </c>
      <c r="F17" s="16">
        <v>1</v>
      </c>
      <c r="G17" s="16">
        <v>3</v>
      </c>
      <c r="H17" s="16" t="s">
        <v>24</v>
      </c>
    </row>
    <row r="18" spans="1:8" ht="24" customHeight="1" x14ac:dyDescent="0.2">
      <c r="A18" s="22" t="s">
        <v>33</v>
      </c>
      <c r="B18" s="9" t="s">
        <v>34</v>
      </c>
      <c r="C18" s="16"/>
      <c r="D18" s="22">
        <f t="shared" si="0"/>
        <v>11</v>
      </c>
      <c r="E18" s="16">
        <v>7</v>
      </c>
      <c r="F18" s="16">
        <v>0</v>
      </c>
      <c r="G18" s="16">
        <v>4</v>
      </c>
      <c r="H18" s="16"/>
    </row>
    <row r="19" spans="1:8" ht="24.75" customHeight="1" x14ac:dyDescent="0.2">
      <c r="A19" s="22" t="s">
        <v>35</v>
      </c>
      <c r="B19" s="10" t="s">
        <v>36</v>
      </c>
      <c r="C19" s="16"/>
      <c r="D19" s="22">
        <f t="shared" si="0"/>
        <v>22</v>
      </c>
      <c r="E19" s="16">
        <v>18</v>
      </c>
      <c r="F19" s="16">
        <v>2</v>
      </c>
      <c r="G19" s="16">
        <v>1</v>
      </c>
      <c r="H19" s="16">
        <v>1</v>
      </c>
    </row>
    <row r="20" spans="1:8" x14ac:dyDescent="0.2">
      <c r="A20" s="22" t="s">
        <v>37</v>
      </c>
      <c r="B20" s="10" t="s">
        <v>38</v>
      </c>
      <c r="C20" s="16"/>
      <c r="D20" s="22">
        <f>E20+G20</f>
        <v>121</v>
      </c>
      <c r="E20" s="16">
        <v>103</v>
      </c>
      <c r="F20" s="16" t="s">
        <v>24</v>
      </c>
      <c r="G20" s="16">
        <v>18</v>
      </c>
      <c r="H20" s="16"/>
    </row>
    <row r="21" spans="1:8" ht="33" customHeight="1" x14ac:dyDescent="0.2">
      <c r="A21" s="22" t="s">
        <v>39</v>
      </c>
      <c r="B21" s="14" t="s">
        <v>40</v>
      </c>
      <c r="C21" s="4" t="s">
        <v>13</v>
      </c>
      <c r="D21" s="4"/>
      <c r="E21" s="4" t="s">
        <v>13</v>
      </c>
      <c r="F21" s="17" t="s">
        <v>24</v>
      </c>
      <c r="G21" s="17" t="s">
        <v>24</v>
      </c>
      <c r="H21" s="17"/>
    </row>
    <row r="22" spans="1:8" ht="13.5" customHeight="1" x14ac:dyDescent="0.2">
      <c r="A22" s="22" t="s">
        <v>41</v>
      </c>
      <c r="B22" s="14" t="s">
        <v>42</v>
      </c>
      <c r="C22" s="16">
        <v>38736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</row>
    <row r="23" spans="1:8" ht="27" customHeight="1" x14ac:dyDescent="0.2">
      <c r="A23" s="22" t="s">
        <v>43</v>
      </c>
      <c r="B23" s="14" t="s">
        <v>44</v>
      </c>
      <c r="C23" s="16">
        <v>37842.6</v>
      </c>
      <c r="D23" s="4" t="e">
        <f>(E23+F23+G23+H23)/4</f>
        <v>#VALUE!</v>
      </c>
      <c r="E23" s="16" t="s">
        <v>24</v>
      </c>
      <c r="F23" s="16"/>
      <c r="G23" s="16"/>
      <c r="H23" s="16"/>
    </row>
    <row r="24" spans="1:8" ht="21.75" customHeight="1" x14ac:dyDescent="0.2">
      <c r="A24" s="22" t="s">
        <v>45</v>
      </c>
      <c r="B24" s="14" t="s">
        <v>46</v>
      </c>
      <c r="C24" s="4" t="s">
        <v>13</v>
      </c>
      <c r="D24" s="3">
        <f>D7*10000/C22</f>
        <v>264.86988847583643</v>
      </c>
      <c r="E24" s="3">
        <f>E7*10000/C22</f>
        <v>227.43700950020653</v>
      </c>
      <c r="F24" s="3">
        <f>F7*10000/C22</f>
        <v>4.6468401486988844</v>
      </c>
      <c r="G24" s="3">
        <f>G7*10000/C22</f>
        <v>32.269723254853368</v>
      </c>
      <c r="H24" s="3">
        <f>H7*10000/C22</f>
        <v>0.51631557207765388</v>
      </c>
    </row>
    <row r="25" spans="1:8" ht="13.5" customHeight="1" x14ac:dyDescent="0.2">
      <c r="A25" s="22" t="s">
        <v>47</v>
      </c>
      <c r="B25" s="14" t="s">
        <v>48</v>
      </c>
      <c r="C25" s="16">
        <v>17919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</row>
    <row r="26" spans="1:8" ht="33" customHeight="1" x14ac:dyDescent="0.2">
      <c r="A26" s="22" t="s">
        <v>49</v>
      </c>
      <c r="B26" s="14" t="s">
        <v>50</v>
      </c>
      <c r="C26" s="16">
        <v>6959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</row>
    <row r="27" spans="1:8" ht="23.25" customHeight="1" x14ac:dyDescent="0.2">
      <c r="A27" s="22" t="s">
        <v>51</v>
      </c>
      <c r="B27" s="14" t="s">
        <v>52</v>
      </c>
      <c r="C27" s="4" t="s">
        <v>13</v>
      </c>
      <c r="D27" s="22">
        <f>E27+F27+G27+H27</f>
        <v>3279</v>
      </c>
      <c r="E27" s="22">
        <v>1930</v>
      </c>
      <c r="F27" s="22">
        <v>710</v>
      </c>
      <c r="G27" s="22">
        <v>492</v>
      </c>
      <c r="H27" s="22">
        <v>147</v>
      </c>
    </row>
    <row r="28" spans="1:8" ht="27.75" customHeight="1" x14ac:dyDescent="0.2">
      <c r="A28" s="22"/>
      <c r="B28" s="9" t="s">
        <v>12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</row>
    <row r="29" spans="1:8" ht="24" customHeight="1" x14ac:dyDescent="0.2">
      <c r="A29" s="22" t="s">
        <v>14</v>
      </c>
      <c r="B29" s="9" t="s">
        <v>15</v>
      </c>
      <c r="C29" s="4" t="s">
        <v>13</v>
      </c>
      <c r="D29" s="22">
        <f>E29+F29+G29+H29</f>
        <v>341</v>
      </c>
      <c r="E29" s="16">
        <v>184</v>
      </c>
      <c r="F29" s="16">
        <v>89</v>
      </c>
      <c r="G29" s="16">
        <v>68</v>
      </c>
      <c r="H29" s="16"/>
    </row>
    <row r="30" spans="1:8" ht="21" customHeight="1" x14ac:dyDescent="0.2">
      <c r="A30" s="22" t="s">
        <v>16</v>
      </c>
      <c r="B30" s="9" t="s">
        <v>17</v>
      </c>
      <c r="C30" s="4" t="s">
        <v>13</v>
      </c>
      <c r="D30" s="22">
        <f t="shared" ref="D30:D39" si="1">E30+F30+G30+H30</f>
        <v>29</v>
      </c>
      <c r="E30" s="16">
        <v>1</v>
      </c>
      <c r="F30" s="16"/>
      <c r="G30" s="16">
        <v>28</v>
      </c>
      <c r="H30" s="16"/>
    </row>
    <row r="31" spans="1:8" ht="20.25" customHeight="1" x14ac:dyDescent="0.2">
      <c r="A31" s="22" t="s">
        <v>18</v>
      </c>
      <c r="B31" s="9" t="s">
        <v>19</v>
      </c>
      <c r="C31" s="4" t="s">
        <v>13</v>
      </c>
      <c r="D31" s="22">
        <f t="shared" si="1"/>
        <v>382</v>
      </c>
      <c r="E31" s="16">
        <v>31</v>
      </c>
      <c r="F31" s="16">
        <v>271</v>
      </c>
      <c r="G31" s="16">
        <v>80</v>
      </c>
      <c r="H31" s="16"/>
    </row>
    <row r="32" spans="1:8" ht="21.75" customHeight="1" x14ac:dyDescent="0.2">
      <c r="A32" s="22" t="s">
        <v>20</v>
      </c>
      <c r="B32" s="10" t="s">
        <v>21</v>
      </c>
      <c r="C32" s="4" t="s">
        <v>13</v>
      </c>
      <c r="D32" s="22">
        <f t="shared" si="1"/>
        <v>16</v>
      </c>
      <c r="E32" s="16"/>
      <c r="F32" s="16"/>
      <c r="G32" s="16">
        <v>16</v>
      </c>
      <c r="H32" s="16"/>
    </row>
    <row r="33" spans="1:9" ht="33.75" customHeight="1" x14ac:dyDescent="0.2">
      <c r="A33" s="22" t="s">
        <v>22</v>
      </c>
      <c r="B33" s="10" t="s">
        <v>23</v>
      </c>
      <c r="C33" s="4" t="s">
        <v>13</v>
      </c>
      <c r="D33" s="22">
        <v>27</v>
      </c>
      <c r="E33" s="16" t="s">
        <v>24</v>
      </c>
      <c r="F33" s="16">
        <v>24</v>
      </c>
      <c r="G33" s="16">
        <v>3</v>
      </c>
      <c r="H33" s="16"/>
      <c r="I33" s="1">
        <f>+G2967</f>
        <v>0</v>
      </c>
    </row>
    <row r="34" spans="1:9" ht="13.5" customHeight="1" x14ac:dyDescent="0.2">
      <c r="A34" s="22" t="s">
        <v>25</v>
      </c>
      <c r="B34" s="10" t="s">
        <v>26</v>
      </c>
      <c r="C34" s="4" t="s">
        <v>13</v>
      </c>
      <c r="D34" s="22">
        <f t="shared" si="1"/>
        <v>101</v>
      </c>
      <c r="E34" s="16">
        <v>34</v>
      </c>
      <c r="F34" s="16">
        <v>31</v>
      </c>
      <c r="G34" s="16">
        <v>36</v>
      </c>
      <c r="H34" s="16"/>
    </row>
    <row r="35" spans="1:9" ht="24.75" customHeight="1" x14ac:dyDescent="0.2">
      <c r="A35" s="22" t="s">
        <v>27</v>
      </c>
      <c r="B35" s="10" t="s">
        <v>28</v>
      </c>
      <c r="C35" s="4" t="s">
        <v>13</v>
      </c>
      <c r="D35" s="22">
        <f t="shared" si="1"/>
        <v>1301</v>
      </c>
      <c r="E35" s="16">
        <v>1148</v>
      </c>
      <c r="F35" s="16">
        <v>57</v>
      </c>
      <c r="G35" s="16">
        <v>96</v>
      </c>
      <c r="H35" s="16"/>
    </row>
    <row r="36" spans="1:9" ht="21.75" customHeight="1" x14ac:dyDescent="0.2">
      <c r="A36" s="22" t="s">
        <v>29</v>
      </c>
      <c r="B36" s="9" t="s">
        <v>30</v>
      </c>
      <c r="C36" s="4" t="s">
        <v>13</v>
      </c>
      <c r="D36" s="22">
        <f t="shared" si="1"/>
        <v>722</v>
      </c>
      <c r="E36" s="16">
        <v>312</v>
      </c>
      <c r="F36" s="16">
        <v>181</v>
      </c>
      <c r="G36" s="16">
        <v>93</v>
      </c>
      <c r="H36" s="16">
        <v>136</v>
      </c>
    </row>
    <row r="37" spans="1:9" ht="21.75" customHeight="1" x14ac:dyDescent="0.2">
      <c r="A37" s="22" t="s">
        <v>31</v>
      </c>
      <c r="B37" s="9" t="s">
        <v>32</v>
      </c>
      <c r="C37" s="4" t="s">
        <v>13</v>
      </c>
      <c r="D37" s="22">
        <f>E37+F37+G37</f>
        <v>111</v>
      </c>
      <c r="E37" s="16">
        <v>69</v>
      </c>
      <c r="F37" s="16">
        <v>25</v>
      </c>
      <c r="G37" s="16">
        <v>17</v>
      </c>
      <c r="H37" s="16"/>
    </row>
    <row r="38" spans="1:9" ht="21.75" customHeight="1" x14ac:dyDescent="0.2">
      <c r="A38" s="22" t="s">
        <v>33</v>
      </c>
      <c r="B38" s="9" t="s">
        <v>34</v>
      </c>
      <c r="C38" s="4" t="s">
        <v>13</v>
      </c>
      <c r="D38" s="22">
        <f t="shared" si="1"/>
        <v>15</v>
      </c>
      <c r="E38" s="16">
        <v>9</v>
      </c>
      <c r="F38" s="16"/>
      <c r="G38" s="16">
        <v>6</v>
      </c>
      <c r="H38" s="16"/>
    </row>
    <row r="39" spans="1:9" ht="24" customHeight="1" x14ac:dyDescent="0.2">
      <c r="A39" s="22" t="s">
        <v>35</v>
      </c>
      <c r="B39" s="10" t="s">
        <v>36</v>
      </c>
      <c r="C39" s="4" t="s">
        <v>13</v>
      </c>
      <c r="D39" s="22">
        <f t="shared" si="1"/>
        <v>67</v>
      </c>
      <c r="E39" s="16">
        <v>22</v>
      </c>
      <c r="F39" s="16">
        <v>32</v>
      </c>
      <c r="G39" s="16">
        <v>2</v>
      </c>
      <c r="H39" s="16">
        <v>11</v>
      </c>
    </row>
    <row r="40" spans="1:9" x14ac:dyDescent="0.2">
      <c r="A40" s="22" t="s">
        <v>37</v>
      </c>
      <c r="B40" s="10" t="s">
        <v>38</v>
      </c>
      <c r="C40" s="4" t="s">
        <v>13</v>
      </c>
      <c r="D40" s="22">
        <v>167</v>
      </c>
      <c r="E40" s="16">
        <v>120</v>
      </c>
      <c r="F40" s="16" t="s">
        <v>24</v>
      </c>
      <c r="G40" s="16">
        <v>47</v>
      </c>
      <c r="H40" s="16" t="s">
        <v>24</v>
      </c>
    </row>
    <row r="41" spans="1:9" ht="63" customHeight="1" x14ac:dyDescent="0.2">
      <c r="A41" s="22" t="s">
        <v>53</v>
      </c>
      <c r="B41" s="14" t="s">
        <v>54</v>
      </c>
      <c r="C41" s="7">
        <f>(F27+G27+H27)/C26*100</f>
        <v>19.384969104756429</v>
      </c>
      <c r="D41" s="5" t="s">
        <v>13</v>
      </c>
      <c r="E41" s="5" t="s">
        <v>13</v>
      </c>
      <c r="F41" s="5" t="e">
        <f xml:space="preserve"> сумм</f>
        <v>#NAME?</v>
      </c>
      <c r="G41" s="5" t="s">
        <v>13</v>
      </c>
      <c r="H41" s="5" t="s">
        <v>13</v>
      </c>
    </row>
    <row r="42" spans="1:9" ht="48" customHeight="1" x14ac:dyDescent="0.2">
      <c r="A42" s="22">
        <v>10</v>
      </c>
      <c r="B42" s="14" t="s">
        <v>55</v>
      </c>
      <c r="C42" s="8">
        <f>D27/C25*100</f>
        <v>18.299012221664153</v>
      </c>
      <c r="D42" s="5" t="s">
        <v>13</v>
      </c>
      <c r="E42" s="5" t="s">
        <v>13</v>
      </c>
      <c r="F42" s="5" t="s">
        <v>13</v>
      </c>
      <c r="G42" s="5" t="s">
        <v>13</v>
      </c>
      <c r="H42" s="5" t="s">
        <v>13</v>
      </c>
    </row>
    <row r="43" spans="1:9" ht="25.5" customHeight="1" x14ac:dyDescent="0.2">
      <c r="A43" s="22">
        <v>11</v>
      </c>
      <c r="B43" s="14" t="s">
        <v>56</v>
      </c>
      <c r="C43" s="8">
        <f>(D27+E7)/C25*100</f>
        <v>23.215581226630949</v>
      </c>
      <c r="D43" s="5" t="s">
        <v>13</v>
      </c>
      <c r="E43" s="5" t="s">
        <v>13</v>
      </c>
      <c r="F43" s="5" t="s">
        <v>13</v>
      </c>
      <c r="G43" s="5" t="s">
        <v>13</v>
      </c>
      <c r="H43" s="5" t="s">
        <v>13</v>
      </c>
    </row>
    <row r="44" spans="1:9" ht="28.5" customHeight="1" x14ac:dyDescent="0.2">
      <c r="A44" s="22">
        <v>12</v>
      </c>
      <c r="B44" s="14" t="s">
        <v>57</v>
      </c>
      <c r="C44" s="22">
        <f>C46+C47+C48+C49+C50+C51+C52+C53+C54+C55+C56+C57</f>
        <v>0</v>
      </c>
      <c r="D44" s="22">
        <f>E44+F44+G44+H44</f>
        <v>4811.8</v>
      </c>
      <c r="E44" s="22">
        <v>1344.4</v>
      </c>
      <c r="F44" s="22">
        <v>1755.8</v>
      </c>
      <c r="G44" s="22">
        <f>G46+G47+G48+G49+G50+G51+G52+G53+G54+G55+G56+G57</f>
        <v>1520.3000000000002</v>
      </c>
      <c r="H44" s="22">
        <v>191.3</v>
      </c>
    </row>
    <row r="45" spans="1:9" ht="24" customHeight="1" x14ac:dyDescent="0.2">
      <c r="A45" s="22"/>
      <c r="B45" s="9" t="s">
        <v>12</v>
      </c>
      <c r="C45" s="5" t="s">
        <v>13</v>
      </c>
      <c r="D45" s="5" t="s">
        <v>13</v>
      </c>
      <c r="E45" s="5" t="s">
        <v>13</v>
      </c>
      <c r="F45" s="5" t="s">
        <v>13</v>
      </c>
      <c r="G45" s="5" t="s">
        <v>13</v>
      </c>
      <c r="H45" s="5" t="s">
        <v>13</v>
      </c>
    </row>
    <row r="46" spans="1:9" ht="24" customHeight="1" x14ac:dyDescent="0.2">
      <c r="A46" s="22" t="s">
        <v>14</v>
      </c>
      <c r="B46" s="9" t="s">
        <v>15</v>
      </c>
      <c r="C46" s="16"/>
      <c r="D46" s="22">
        <f>E46+F46+G46</f>
        <v>526.20000000000005</v>
      </c>
      <c r="E46" s="23">
        <v>170.3</v>
      </c>
      <c r="F46" s="23">
        <v>202.7</v>
      </c>
      <c r="G46" s="23">
        <v>153.19999999999999</v>
      </c>
      <c r="H46" s="23" t="s">
        <v>24</v>
      </c>
    </row>
    <row r="47" spans="1:9" ht="22.5" customHeight="1" x14ac:dyDescent="0.2">
      <c r="A47" s="22" t="s">
        <v>16</v>
      </c>
      <c r="B47" s="9" t="s">
        <v>17</v>
      </c>
      <c r="C47" s="16"/>
      <c r="D47" s="25">
        <f>E47+G47</f>
        <v>35.900000000000006</v>
      </c>
      <c r="E47" s="23">
        <v>0.7</v>
      </c>
      <c r="F47" s="23" t="s">
        <v>24</v>
      </c>
      <c r="G47" s="23">
        <v>35.200000000000003</v>
      </c>
      <c r="H47" s="23"/>
    </row>
    <row r="48" spans="1:9" ht="24.75" customHeight="1" x14ac:dyDescent="0.2">
      <c r="A48" s="22" t="s">
        <v>18</v>
      </c>
      <c r="B48" s="9" t="s">
        <v>19</v>
      </c>
      <c r="C48" s="16"/>
      <c r="D48" s="22">
        <f t="shared" ref="D48:D56" si="2">E48+F48+G48+H48</f>
        <v>606.5</v>
      </c>
      <c r="E48" s="23">
        <v>9.4</v>
      </c>
      <c r="F48" s="23">
        <v>513.5</v>
      </c>
      <c r="G48" s="23">
        <v>83.6</v>
      </c>
      <c r="H48" s="23"/>
    </row>
    <row r="49" spans="1:8" ht="21.75" customHeight="1" x14ac:dyDescent="0.2">
      <c r="A49" s="22" t="s">
        <v>20</v>
      </c>
      <c r="B49" s="10" t="s">
        <v>21</v>
      </c>
      <c r="C49" s="16"/>
      <c r="D49" s="22">
        <v>26.5</v>
      </c>
      <c r="E49" s="23" t="s">
        <v>24</v>
      </c>
      <c r="F49" s="23" t="s">
        <v>24</v>
      </c>
      <c r="G49" s="23">
        <v>26.5</v>
      </c>
      <c r="H49" s="23"/>
    </row>
    <row r="50" spans="1:8" ht="34.5" customHeight="1" x14ac:dyDescent="0.2">
      <c r="A50" s="22" t="s">
        <v>22</v>
      </c>
      <c r="B50" s="10" t="s">
        <v>23</v>
      </c>
      <c r="C50" s="16"/>
      <c r="D50" s="22">
        <f t="shared" si="2"/>
        <v>45.6</v>
      </c>
      <c r="E50" s="23">
        <v>0</v>
      </c>
      <c r="F50" s="23">
        <v>43.2</v>
      </c>
      <c r="G50" s="23">
        <v>2.4</v>
      </c>
      <c r="H50" s="23"/>
    </row>
    <row r="51" spans="1:8" ht="15" customHeight="1" x14ac:dyDescent="0.2">
      <c r="A51" s="22" t="s">
        <v>25</v>
      </c>
      <c r="B51" s="10" t="s">
        <v>26</v>
      </c>
      <c r="C51" s="16"/>
      <c r="D51" s="22">
        <f>E51+F51+G51</f>
        <v>453.9</v>
      </c>
      <c r="E51" s="23">
        <v>48.2</v>
      </c>
      <c r="F51" s="23">
        <v>321.3</v>
      </c>
      <c r="G51" s="23">
        <v>84.4</v>
      </c>
      <c r="H51" s="23"/>
    </row>
    <row r="52" spans="1:8" ht="24.75" customHeight="1" x14ac:dyDescent="0.2">
      <c r="A52" s="22" t="s">
        <v>27</v>
      </c>
      <c r="B52" s="10" t="s">
        <v>28</v>
      </c>
      <c r="C52" s="16"/>
      <c r="D52" s="22">
        <f t="shared" si="2"/>
        <v>1850.5</v>
      </c>
      <c r="E52" s="23">
        <v>597.79999999999995</v>
      </c>
      <c r="F52" s="23">
        <v>486.2</v>
      </c>
      <c r="G52" s="23">
        <v>766.5</v>
      </c>
      <c r="H52" s="23"/>
    </row>
    <row r="53" spans="1:8" ht="22.5" customHeight="1" x14ac:dyDescent="0.2">
      <c r="A53" s="22" t="s">
        <v>29</v>
      </c>
      <c r="B53" s="9" t="s">
        <v>30</v>
      </c>
      <c r="C53" s="16"/>
      <c r="D53" s="22">
        <f t="shared" si="2"/>
        <v>851.10000000000014</v>
      </c>
      <c r="E53" s="23">
        <v>289.3</v>
      </c>
      <c r="F53" s="23">
        <v>148.4</v>
      </c>
      <c r="G53" s="23">
        <v>248.6</v>
      </c>
      <c r="H53" s="23">
        <v>164.8</v>
      </c>
    </row>
    <row r="54" spans="1:8" ht="22.5" customHeight="1" x14ac:dyDescent="0.2">
      <c r="A54" s="22" t="s">
        <v>31</v>
      </c>
      <c r="B54" s="9" t="s">
        <v>32</v>
      </c>
      <c r="C54" s="16"/>
      <c r="D54" s="22">
        <f t="shared" si="2"/>
        <v>123.60000000000001</v>
      </c>
      <c r="E54" s="23">
        <v>81.8</v>
      </c>
      <c r="F54" s="23">
        <v>33.6</v>
      </c>
      <c r="G54" s="23">
        <v>8.1999999999999993</v>
      </c>
      <c r="H54" s="23"/>
    </row>
    <row r="55" spans="1:8" ht="24" customHeight="1" x14ac:dyDescent="0.2">
      <c r="A55" s="22" t="s">
        <v>33</v>
      </c>
      <c r="B55" s="9" t="s">
        <v>34</v>
      </c>
      <c r="C55" s="16"/>
      <c r="D55" s="22">
        <f t="shared" si="2"/>
        <v>70.099999999999994</v>
      </c>
      <c r="E55" s="23">
        <v>6.7</v>
      </c>
      <c r="F55" s="23"/>
      <c r="G55" s="23">
        <v>63.4</v>
      </c>
      <c r="H55" s="23"/>
    </row>
    <row r="56" spans="1:8" ht="24.75" customHeight="1" x14ac:dyDescent="0.2">
      <c r="A56" s="22" t="s">
        <v>35</v>
      </c>
      <c r="B56" s="10" t="s">
        <v>36</v>
      </c>
      <c r="C56" s="16"/>
      <c r="D56" s="22">
        <f t="shared" si="2"/>
        <v>63.1</v>
      </c>
      <c r="E56" s="23">
        <v>23.8</v>
      </c>
      <c r="F56" s="23">
        <v>6.9</v>
      </c>
      <c r="G56" s="23">
        <v>5.9</v>
      </c>
      <c r="H56" s="23">
        <v>26.5</v>
      </c>
    </row>
    <row r="57" spans="1:8" x14ac:dyDescent="0.2">
      <c r="A57" s="22" t="s">
        <v>37</v>
      </c>
      <c r="B57" s="10" t="s">
        <v>38</v>
      </c>
      <c r="C57" s="16"/>
      <c r="D57" s="22">
        <f>E57+G57</f>
        <v>158.80000000000001</v>
      </c>
      <c r="E57" s="23">
        <v>116.4</v>
      </c>
      <c r="F57" s="23" t="s">
        <v>24</v>
      </c>
      <c r="G57" s="23">
        <v>42.4</v>
      </c>
      <c r="H57" s="23" t="s">
        <v>24</v>
      </c>
    </row>
    <row r="58" spans="1:8" ht="14.25" customHeight="1" x14ac:dyDescent="0.2">
      <c r="A58" s="22" t="s">
        <v>24</v>
      </c>
      <c r="B58" s="15" t="s">
        <v>58</v>
      </c>
      <c r="C58" s="18"/>
      <c r="D58" s="22">
        <v>403310</v>
      </c>
      <c r="E58" s="18">
        <v>96081</v>
      </c>
      <c r="F58" s="18">
        <v>230667</v>
      </c>
      <c r="G58" s="18">
        <v>44441</v>
      </c>
      <c r="H58" s="18">
        <v>32121</v>
      </c>
    </row>
    <row r="59" spans="1:8" x14ac:dyDescent="0.2">
      <c r="A59" s="36" t="s">
        <v>59</v>
      </c>
      <c r="B59" s="9" t="s">
        <v>60</v>
      </c>
      <c r="C59" s="5" t="s">
        <v>13</v>
      </c>
      <c r="D59" s="5" t="s">
        <v>13</v>
      </c>
      <c r="E59" s="5" t="s">
        <v>13</v>
      </c>
      <c r="F59" s="5" t="s">
        <v>13</v>
      </c>
      <c r="G59" s="5" t="s">
        <v>13</v>
      </c>
      <c r="H59" s="5" t="s">
        <v>13</v>
      </c>
    </row>
    <row r="60" spans="1:8" ht="23.25" customHeight="1" x14ac:dyDescent="0.2">
      <c r="A60" s="36"/>
      <c r="B60" s="12" t="s">
        <v>61</v>
      </c>
      <c r="C60" s="19"/>
      <c r="D60" s="19">
        <v>1825</v>
      </c>
      <c r="E60" s="19">
        <v>1654</v>
      </c>
      <c r="F60" s="19">
        <v>-13</v>
      </c>
      <c r="G60" s="19">
        <v>184</v>
      </c>
      <c r="H60" s="20">
        <v>0</v>
      </c>
    </row>
    <row r="61" spans="1:8" ht="23.25" customHeight="1" x14ac:dyDescent="0.2">
      <c r="A61" s="22" t="s">
        <v>62</v>
      </c>
      <c r="B61" s="11" t="s">
        <v>63</v>
      </c>
      <c r="C61" s="20"/>
      <c r="D61" s="19">
        <v>59994</v>
      </c>
      <c r="E61" s="20">
        <v>50759</v>
      </c>
      <c r="F61" s="20">
        <v>3322</v>
      </c>
      <c r="G61" s="20">
        <v>5913</v>
      </c>
      <c r="H61" s="20">
        <v>0</v>
      </c>
    </row>
    <row r="62" spans="1:8" ht="11.25" customHeight="1" x14ac:dyDescent="0.2">
      <c r="A62" s="22" t="s">
        <v>64</v>
      </c>
      <c r="B62" s="9" t="s">
        <v>65</v>
      </c>
      <c r="C62" s="16"/>
      <c r="D62" s="19">
        <v>5541</v>
      </c>
      <c r="E62" s="16">
        <v>4343</v>
      </c>
      <c r="F62" s="16">
        <v>1004</v>
      </c>
      <c r="G62" s="16">
        <v>194</v>
      </c>
      <c r="H62" s="16">
        <v>0</v>
      </c>
    </row>
    <row r="63" spans="1:8" x14ac:dyDescent="0.2">
      <c r="A63" s="22" t="s">
        <v>66</v>
      </c>
      <c r="B63" s="9" t="s">
        <v>67</v>
      </c>
      <c r="C63" s="16"/>
      <c r="D63" s="19">
        <v>4123</v>
      </c>
      <c r="E63" s="16">
        <v>4123</v>
      </c>
      <c r="F63" s="16">
        <v>0</v>
      </c>
      <c r="G63" s="16">
        <v>0</v>
      </c>
      <c r="H63" s="16">
        <v>0</v>
      </c>
    </row>
    <row r="64" spans="1:8" ht="37.5" customHeight="1" x14ac:dyDescent="0.2">
      <c r="A64" s="22">
        <v>14</v>
      </c>
      <c r="B64" s="13" t="s">
        <v>68</v>
      </c>
      <c r="C64" s="4" t="s">
        <v>13</v>
      </c>
      <c r="D64" s="16">
        <v>40</v>
      </c>
      <c r="E64" s="16"/>
      <c r="F64" s="16"/>
      <c r="G64" s="16" t="s">
        <v>24</v>
      </c>
      <c r="H64" s="16"/>
    </row>
    <row r="65" spans="1:8" x14ac:dyDescent="0.2">
      <c r="A65" s="37" t="s">
        <v>69</v>
      </c>
      <c r="B65" s="37"/>
      <c r="C65" s="37"/>
      <c r="D65" s="37"/>
      <c r="E65" s="37"/>
      <c r="F65" s="37"/>
      <c r="G65" s="37"/>
      <c r="H65" s="37"/>
    </row>
    <row r="66" spans="1:8" x14ac:dyDescent="0.2">
      <c r="A66" s="38" t="s">
        <v>70</v>
      </c>
      <c r="B66" s="38"/>
      <c r="C66" s="38"/>
      <c r="D66" s="38"/>
      <c r="E66" s="38"/>
      <c r="F66" s="38"/>
      <c r="G66" s="38"/>
      <c r="H66" s="38"/>
    </row>
  </sheetData>
  <sheetProtection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SheetLayoutView="115" workbookViewId="0">
      <selection activeCell="H25" sqref="H25"/>
    </sheetView>
  </sheetViews>
  <sheetFormatPr defaultColWidth="9.140625" defaultRowHeight="11.25" x14ac:dyDescent="0.2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26.25" customHeight="1" x14ac:dyDescent="0.2">
      <c r="A1" s="6"/>
      <c r="B1" s="21"/>
      <c r="C1" s="21"/>
      <c r="D1" s="21"/>
      <c r="E1" s="21"/>
      <c r="F1" s="39" t="s">
        <v>77</v>
      </c>
      <c r="G1" s="39"/>
      <c r="H1" s="39"/>
    </row>
    <row r="2" spans="1:8" ht="24" customHeight="1" x14ac:dyDescent="0.2">
      <c r="A2" s="28"/>
      <c r="B2" s="48" t="s">
        <v>78</v>
      </c>
      <c r="C2" s="48"/>
      <c r="D2" s="48"/>
      <c r="E2" s="48"/>
      <c r="F2" s="48"/>
      <c r="G2" s="48"/>
      <c r="H2" s="34"/>
    </row>
    <row r="3" spans="1:8" ht="15" customHeight="1" x14ac:dyDescent="0.2">
      <c r="A3" s="30"/>
      <c r="B3" s="35" t="s">
        <v>76</v>
      </c>
      <c r="C3" s="31"/>
      <c r="D3" s="31"/>
      <c r="E3" s="31"/>
      <c r="F3" s="31"/>
      <c r="G3" s="31"/>
      <c r="H3" s="31"/>
    </row>
    <row r="4" spans="1:8" ht="43.5" customHeight="1" x14ac:dyDescent="0.2">
      <c r="A4" s="32" t="s">
        <v>1</v>
      </c>
      <c r="B4" s="32" t="s">
        <v>2</v>
      </c>
      <c r="C4" s="32" t="s">
        <v>3</v>
      </c>
      <c r="D4" s="32" t="s">
        <v>4</v>
      </c>
      <c r="E4" s="32" t="s">
        <v>5</v>
      </c>
      <c r="F4" s="36" t="s">
        <v>6</v>
      </c>
      <c r="G4" s="46"/>
      <c r="H4" s="47"/>
    </row>
    <row r="5" spans="1:8" ht="34.5" customHeight="1" x14ac:dyDescent="0.2">
      <c r="A5" s="33"/>
      <c r="B5" s="33"/>
      <c r="C5" s="33"/>
      <c r="D5" s="33"/>
      <c r="E5" s="33"/>
      <c r="F5" s="29" t="s">
        <v>7</v>
      </c>
      <c r="G5" s="29" t="s">
        <v>8</v>
      </c>
      <c r="H5" s="29" t="s">
        <v>9</v>
      </c>
    </row>
    <row r="6" spans="1:8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2.75" customHeight="1" x14ac:dyDescent="0.2">
      <c r="A7" s="29" t="s">
        <v>10</v>
      </c>
      <c r="B7" s="14" t="s">
        <v>11</v>
      </c>
      <c r="C7" s="17"/>
      <c r="D7" s="29">
        <f>D9+D10+D11+D12+D13+D14+D15+D16+D17+D18+D19+D20</f>
        <v>995</v>
      </c>
      <c r="E7" s="29">
        <f>E9+E11+E14+E15+E16+E17+E18+E19+E20</f>
        <v>856</v>
      </c>
      <c r="F7" s="29">
        <f>F9+F11+F13+F15+F16+F17+F19</f>
        <v>14</v>
      </c>
      <c r="G7" s="29">
        <f>G9+G10+G11+G12+G13+G14+G15+G16+G17+G18+G19+G20</f>
        <v>123</v>
      </c>
      <c r="H7" s="29">
        <v>2</v>
      </c>
    </row>
    <row r="8" spans="1:8" ht="12" customHeight="1" x14ac:dyDescent="0.2">
      <c r="A8" s="29"/>
      <c r="B8" s="9" t="s">
        <v>12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</row>
    <row r="9" spans="1:8" ht="23.25" customHeight="1" x14ac:dyDescent="0.2">
      <c r="A9" s="29" t="s">
        <v>14</v>
      </c>
      <c r="B9" s="9" t="s">
        <v>15</v>
      </c>
      <c r="C9" s="16"/>
      <c r="D9" s="29">
        <f>E9+F9+G9</f>
        <v>64</v>
      </c>
      <c r="E9" s="16">
        <v>43</v>
      </c>
      <c r="F9" s="16">
        <v>2</v>
      </c>
      <c r="G9" s="16">
        <v>19</v>
      </c>
      <c r="H9" s="16"/>
    </row>
    <row r="10" spans="1:8" ht="23.25" customHeight="1" x14ac:dyDescent="0.2">
      <c r="A10" s="29" t="s">
        <v>16</v>
      </c>
      <c r="B10" s="9" t="s">
        <v>17</v>
      </c>
      <c r="C10" s="16"/>
      <c r="D10" s="29">
        <f>F10+G10</f>
        <v>2</v>
      </c>
      <c r="E10" s="16" t="s">
        <v>24</v>
      </c>
      <c r="F10" s="16">
        <v>0</v>
      </c>
      <c r="G10" s="16">
        <v>2</v>
      </c>
      <c r="H10" s="16"/>
    </row>
    <row r="11" spans="1:8" ht="23.25" customHeight="1" x14ac:dyDescent="0.2">
      <c r="A11" s="29" t="s">
        <v>18</v>
      </c>
      <c r="B11" s="9" t="s">
        <v>19</v>
      </c>
      <c r="C11" s="16"/>
      <c r="D11" s="29">
        <f>E11+F11+G11+H11</f>
        <v>34</v>
      </c>
      <c r="E11" s="16">
        <v>24</v>
      </c>
      <c r="F11" s="16">
        <v>3</v>
      </c>
      <c r="G11" s="16">
        <v>6</v>
      </c>
      <c r="H11" s="16">
        <v>1</v>
      </c>
    </row>
    <row r="12" spans="1:8" ht="22.5" customHeight="1" x14ac:dyDescent="0.2">
      <c r="A12" s="29" t="s">
        <v>20</v>
      </c>
      <c r="B12" s="10" t="s">
        <v>21</v>
      </c>
      <c r="C12" s="16"/>
      <c r="D12" s="29">
        <v>0</v>
      </c>
      <c r="E12" s="16">
        <v>0</v>
      </c>
      <c r="F12" s="16">
        <v>0</v>
      </c>
      <c r="G12" s="16">
        <v>0</v>
      </c>
      <c r="H12" s="16"/>
    </row>
    <row r="13" spans="1:8" ht="33" customHeight="1" x14ac:dyDescent="0.2">
      <c r="A13" s="29" t="s">
        <v>22</v>
      </c>
      <c r="B13" s="10" t="s">
        <v>23</v>
      </c>
      <c r="C13" s="16"/>
      <c r="D13" s="29">
        <f>F13+G13</f>
        <v>3</v>
      </c>
      <c r="E13" s="16">
        <v>0</v>
      </c>
      <c r="F13" s="16">
        <v>1</v>
      </c>
      <c r="G13" s="16">
        <v>2</v>
      </c>
      <c r="H13" s="16" t="s">
        <v>24</v>
      </c>
    </row>
    <row r="14" spans="1:8" ht="10.5" customHeight="1" x14ac:dyDescent="0.2">
      <c r="A14" s="29" t="s">
        <v>25</v>
      </c>
      <c r="B14" s="10" t="s">
        <v>26</v>
      </c>
      <c r="C14" s="16"/>
      <c r="D14" s="29">
        <f>E14+F14+G14</f>
        <v>32</v>
      </c>
      <c r="E14" s="16">
        <v>23</v>
      </c>
      <c r="F14" s="16">
        <v>0</v>
      </c>
      <c r="G14" s="16">
        <v>9</v>
      </c>
      <c r="H14" s="16" t="s">
        <v>24</v>
      </c>
    </row>
    <row r="15" spans="1:8" ht="21" customHeight="1" x14ac:dyDescent="0.2">
      <c r="A15" s="29" t="s">
        <v>27</v>
      </c>
      <c r="B15" s="10" t="s">
        <v>28</v>
      </c>
      <c r="C15" s="16"/>
      <c r="D15" s="29">
        <f>E15+F15+G15</f>
        <v>479</v>
      </c>
      <c r="E15" s="16">
        <v>439</v>
      </c>
      <c r="F15" s="16">
        <v>3</v>
      </c>
      <c r="G15" s="16">
        <v>37</v>
      </c>
      <c r="H15" s="16" t="s">
        <v>24</v>
      </c>
    </row>
    <row r="16" spans="1:8" ht="21.75" customHeight="1" x14ac:dyDescent="0.2">
      <c r="A16" s="29" t="s">
        <v>29</v>
      </c>
      <c r="B16" s="9" t="s">
        <v>30</v>
      </c>
      <c r="C16" s="16"/>
      <c r="D16" s="29">
        <f>E16+F16+G16+H16</f>
        <v>188</v>
      </c>
      <c r="E16" s="16">
        <v>160</v>
      </c>
      <c r="F16" s="16">
        <v>3</v>
      </c>
      <c r="G16" s="16">
        <v>24</v>
      </c>
      <c r="H16" s="16">
        <v>1</v>
      </c>
    </row>
    <row r="17" spans="1:8" ht="22.5" customHeight="1" x14ac:dyDescent="0.2">
      <c r="A17" s="29" t="s">
        <v>31</v>
      </c>
      <c r="B17" s="9" t="s">
        <v>73</v>
      </c>
      <c r="C17" s="16"/>
      <c r="D17" s="29">
        <f>E17+F17+G17</f>
        <v>41</v>
      </c>
      <c r="E17" s="16">
        <v>37</v>
      </c>
      <c r="F17" s="16">
        <v>1</v>
      </c>
      <c r="G17" s="16">
        <v>3</v>
      </c>
      <c r="H17" s="16" t="s">
        <v>24</v>
      </c>
    </row>
    <row r="18" spans="1:8" ht="24" customHeight="1" x14ac:dyDescent="0.2">
      <c r="A18" s="29" t="s">
        <v>33</v>
      </c>
      <c r="B18" s="9" t="s">
        <v>34</v>
      </c>
      <c r="C18" s="16"/>
      <c r="D18" s="29">
        <f>E18+F18+G18</f>
        <v>14</v>
      </c>
      <c r="E18" s="16">
        <v>11</v>
      </c>
      <c r="F18" s="16">
        <v>0</v>
      </c>
      <c r="G18" s="16">
        <v>3</v>
      </c>
      <c r="H18" s="16"/>
    </row>
    <row r="19" spans="1:8" ht="24.75" customHeight="1" x14ac:dyDescent="0.2">
      <c r="A19" s="29" t="s">
        <v>35</v>
      </c>
      <c r="B19" s="10" t="s">
        <v>36</v>
      </c>
      <c r="C19" s="16"/>
      <c r="D19" s="29">
        <f>E19+F19+G19</f>
        <v>20</v>
      </c>
      <c r="E19" s="16">
        <v>18</v>
      </c>
      <c r="F19" s="16">
        <v>1</v>
      </c>
      <c r="G19" s="16">
        <v>1</v>
      </c>
      <c r="H19" s="16" t="s">
        <v>24</v>
      </c>
    </row>
    <row r="20" spans="1:8" x14ac:dyDescent="0.2">
      <c r="A20" s="29" t="s">
        <v>37</v>
      </c>
      <c r="B20" s="10" t="s">
        <v>38</v>
      </c>
      <c r="C20" s="16"/>
      <c r="D20" s="29">
        <f>E20+F20+G20</f>
        <v>118</v>
      </c>
      <c r="E20" s="16">
        <v>101</v>
      </c>
      <c r="F20" s="16">
        <v>0</v>
      </c>
      <c r="G20" s="16">
        <v>17</v>
      </c>
      <c r="H20" s="16"/>
    </row>
    <row r="21" spans="1:8" ht="33" customHeight="1" x14ac:dyDescent="0.2">
      <c r="A21" s="29" t="s">
        <v>39</v>
      </c>
      <c r="B21" s="14" t="s">
        <v>40</v>
      </c>
      <c r="C21" s="4" t="s">
        <v>13</v>
      </c>
      <c r="D21" s="4" t="s">
        <v>13</v>
      </c>
      <c r="E21" s="4" t="s">
        <v>13</v>
      </c>
      <c r="F21" s="17" t="s">
        <v>24</v>
      </c>
      <c r="G21" s="17" t="s">
        <v>24</v>
      </c>
      <c r="H21" s="17"/>
    </row>
    <row r="22" spans="1:8" ht="13.5" customHeight="1" x14ac:dyDescent="0.2">
      <c r="A22" s="29" t="s">
        <v>41</v>
      </c>
      <c r="B22" s="14" t="s">
        <v>42</v>
      </c>
      <c r="C22" s="16">
        <v>38348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</row>
    <row r="23" spans="1:8" ht="27" customHeight="1" x14ac:dyDescent="0.2">
      <c r="A23" s="29" t="s">
        <v>43</v>
      </c>
      <c r="B23" s="14" t="s">
        <v>44</v>
      </c>
      <c r="C23" s="16">
        <v>37201.9</v>
      </c>
      <c r="D23" s="4" t="e">
        <v>#VALUE!</v>
      </c>
      <c r="E23" s="16" t="s">
        <v>24</v>
      </c>
      <c r="F23" s="16"/>
      <c r="G23" s="16"/>
      <c r="H23" s="16"/>
    </row>
    <row r="24" spans="1:8" ht="21.75" customHeight="1" x14ac:dyDescent="0.2">
      <c r="A24" s="29" t="s">
        <v>45</v>
      </c>
      <c r="B24" s="14" t="s">
        <v>46</v>
      </c>
      <c r="C24" s="4" t="s">
        <v>13</v>
      </c>
      <c r="D24" s="3">
        <f>D7/C22*10000</f>
        <v>259.46594346510898</v>
      </c>
      <c r="E24" s="3">
        <f>E7/C22*10000</f>
        <v>223.21894231772191</v>
      </c>
      <c r="F24" s="3">
        <f>F7/C22*10000</f>
        <v>3.650777093981433</v>
      </c>
      <c r="G24" s="3">
        <f>G7/C22*10000</f>
        <v>32.074684468551162</v>
      </c>
      <c r="H24" s="3">
        <f>H7/C22*10000</f>
        <v>0.52153958485449048</v>
      </c>
    </row>
    <row r="25" spans="1:8" ht="13.5" customHeight="1" x14ac:dyDescent="0.2">
      <c r="A25" s="29" t="s">
        <v>47</v>
      </c>
      <c r="B25" s="14" t="s">
        <v>48</v>
      </c>
      <c r="C25" s="16">
        <v>16752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</row>
    <row r="26" spans="1:8" ht="33" customHeight="1" x14ac:dyDescent="0.2">
      <c r="A26" s="29" t="s">
        <v>49</v>
      </c>
      <c r="B26" s="14" t="s">
        <v>50</v>
      </c>
      <c r="C26" s="16">
        <v>7328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</row>
    <row r="27" spans="1:8" ht="23.25" customHeight="1" x14ac:dyDescent="0.2">
      <c r="A27" s="29" t="s">
        <v>51</v>
      </c>
      <c r="B27" s="14" t="s">
        <v>52</v>
      </c>
      <c r="C27" s="4" t="s">
        <v>13</v>
      </c>
      <c r="D27" s="29">
        <f>D29+D30+D31+D33+D34+D35+D36+D37+D38+D39+D40</f>
        <v>3305</v>
      </c>
      <c r="E27" s="29">
        <f>E29+E31+E34+E35+E36+E37+E38+E39+E40</f>
        <v>1874</v>
      </c>
      <c r="F27" s="29">
        <f>F29+F31+F33+F35+F36+F37+F39</f>
        <v>541</v>
      </c>
      <c r="G27" s="29">
        <f>G29+G30+G31+G33+G34+G35+G36+G37+G38+G39+G40</f>
        <v>516</v>
      </c>
      <c r="H27" s="29">
        <f>H31+H36</f>
        <v>374</v>
      </c>
    </row>
    <row r="28" spans="1:8" ht="12.75" customHeight="1" x14ac:dyDescent="0.2">
      <c r="A28" s="29"/>
      <c r="B28" s="9" t="s">
        <v>12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</row>
    <row r="29" spans="1:8" ht="24" customHeight="1" x14ac:dyDescent="0.2">
      <c r="A29" s="29" t="s">
        <v>14</v>
      </c>
      <c r="B29" s="9" t="s">
        <v>15</v>
      </c>
      <c r="C29" s="4" t="s">
        <v>13</v>
      </c>
      <c r="D29" s="29">
        <f>E29+F29+G29</f>
        <v>371</v>
      </c>
      <c r="E29" s="16">
        <v>188</v>
      </c>
      <c r="F29" s="16">
        <v>106</v>
      </c>
      <c r="G29" s="16">
        <v>77</v>
      </c>
      <c r="H29" s="16"/>
    </row>
    <row r="30" spans="1:8" ht="21" customHeight="1" x14ac:dyDescent="0.2">
      <c r="A30" s="29" t="s">
        <v>16</v>
      </c>
      <c r="B30" s="9" t="s">
        <v>17</v>
      </c>
      <c r="C30" s="4" t="s">
        <v>13</v>
      </c>
      <c r="D30" s="29">
        <v>12</v>
      </c>
      <c r="E30" s="16"/>
      <c r="F30" s="16"/>
      <c r="G30" s="16">
        <v>12</v>
      </c>
      <c r="H30" s="16"/>
    </row>
    <row r="31" spans="1:8" ht="20.25" customHeight="1" x14ac:dyDescent="0.2">
      <c r="A31" s="29" t="s">
        <v>18</v>
      </c>
      <c r="B31" s="9" t="s">
        <v>19</v>
      </c>
      <c r="C31" s="4" t="s">
        <v>13</v>
      </c>
      <c r="D31" s="29">
        <f>E31+F31+G31+H31</f>
        <v>352</v>
      </c>
      <c r="E31" s="16">
        <v>48</v>
      </c>
      <c r="F31" s="16">
        <v>97</v>
      </c>
      <c r="G31" s="16">
        <v>47</v>
      </c>
      <c r="H31" s="16">
        <v>160</v>
      </c>
    </row>
    <row r="32" spans="1:8" ht="21.75" customHeight="1" x14ac:dyDescent="0.2">
      <c r="A32" s="29" t="s">
        <v>20</v>
      </c>
      <c r="B32" s="10" t="s">
        <v>21</v>
      </c>
      <c r="C32" s="4" t="s">
        <v>13</v>
      </c>
      <c r="D32" s="29" t="s">
        <v>24</v>
      </c>
      <c r="E32" s="16"/>
      <c r="F32" s="16"/>
      <c r="G32" s="16" t="s">
        <v>24</v>
      </c>
      <c r="H32" s="16"/>
    </row>
    <row r="33" spans="1:8" ht="33.75" customHeight="1" x14ac:dyDescent="0.2">
      <c r="A33" s="29" t="s">
        <v>22</v>
      </c>
      <c r="B33" s="10" t="s">
        <v>23</v>
      </c>
      <c r="C33" s="4" t="s">
        <v>13</v>
      </c>
      <c r="D33" s="29">
        <f>F33+G33</f>
        <v>35</v>
      </c>
      <c r="E33" s="16" t="s">
        <v>24</v>
      </c>
      <c r="F33" s="16">
        <v>31</v>
      </c>
      <c r="G33" s="16">
        <v>4</v>
      </c>
      <c r="H33" s="16"/>
    </row>
    <row r="34" spans="1:8" ht="13.5" customHeight="1" x14ac:dyDescent="0.2">
      <c r="A34" s="29" t="s">
        <v>25</v>
      </c>
      <c r="B34" s="10" t="s">
        <v>26</v>
      </c>
      <c r="C34" s="4" t="s">
        <v>13</v>
      </c>
      <c r="D34" s="29">
        <f>E34+G34</f>
        <v>84</v>
      </c>
      <c r="E34" s="16">
        <v>46</v>
      </c>
      <c r="F34" s="16" t="s">
        <v>24</v>
      </c>
      <c r="G34" s="16">
        <v>38</v>
      </c>
      <c r="H34" s="16"/>
    </row>
    <row r="35" spans="1:8" ht="24.75" customHeight="1" x14ac:dyDescent="0.2">
      <c r="A35" s="29" t="s">
        <v>27</v>
      </c>
      <c r="B35" s="10" t="s">
        <v>28</v>
      </c>
      <c r="C35" s="4" t="s">
        <v>13</v>
      </c>
      <c r="D35" s="29">
        <f>E35+F35+G35</f>
        <v>1268</v>
      </c>
      <c r="E35" s="16">
        <v>1102</v>
      </c>
      <c r="F35" s="16">
        <v>49</v>
      </c>
      <c r="G35" s="16">
        <v>117</v>
      </c>
      <c r="H35" s="16"/>
    </row>
    <row r="36" spans="1:8" ht="21.75" customHeight="1" x14ac:dyDescent="0.2">
      <c r="A36" s="29" t="s">
        <v>29</v>
      </c>
      <c r="B36" s="9" t="s">
        <v>30</v>
      </c>
      <c r="C36" s="4" t="s">
        <v>13</v>
      </c>
      <c r="D36" s="29">
        <f>E36+F36+G36+H36</f>
        <v>839</v>
      </c>
      <c r="E36" s="16">
        <v>270</v>
      </c>
      <c r="F36" s="16">
        <v>215</v>
      </c>
      <c r="G36" s="16">
        <v>140</v>
      </c>
      <c r="H36" s="16">
        <v>214</v>
      </c>
    </row>
    <row r="37" spans="1:8" ht="21.75" customHeight="1" x14ac:dyDescent="0.2">
      <c r="A37" s="29" t="s">
        <v>31</v>
      </c>
      <c r="B37" s="9" t="s">
        <v>73</v>
      </c>
      <c r="C37" s="4" t="s">
        <v>13</v>
      </c>
      <c r="D37" s="29">
        <f>E37+F37+G37</f>
        <v>110</v>
      </c>
      <c r="E37" s="16">
        <v>72</v>
      </c>
      <c r="F37" s="16">
        <v>21</v>
      </c>
      <c r="G37" s="16">
        <v>17</v>
      </c>
      <c r="H37" s="16"/>
    </row>
    <row r="38" spans="1:8" ht="21.75" customHeight="1" x14ac:dyDescent="0.2">
      <c r="A38" s="29" t="s">
        <v>33</v>
      </c>
      <c r="B38" s="9" t="s">
        <v>34</v>
      </c>
      <c r="C38" s="4" t="s">
        <v>13</v>
      </c>
      <c r="D38" s="29">
        <f>E38+G38</f>
        <v>19</v>
      </c>
      <c r="E38" s="16">
        <v>14</v>
      </c>
      <c r="F38" s="16"/>
      <c r="G38" s="16">
        <v>5</v>
      </c>
      <c r="H38" s="16"/>
    </row>
    <row r="39" spans="1:8" ht="24" customHeight="1" x14ac:dyDescent="0.2">
      <c r="A39" s="29" t="s">
        <v>35</v>
      </c>
      <c r="B39" s="10" t="s">
        <v>36</v>
      </c>
      <c r="C39" s="4" t="s">
        <v>13</v>
      </c>
      <c r="D39" s="29">
        <f>E39+F39+G39</f>
        <v>46</v>
      </c>
      <c r="E39" s="16">
        <v>22</v>
      </c>
      <c r="F39" s="16">
        <v>22</v>
      </c>
      <c r="G39" s="16">
        <v>2</v>
      </c>
      <c r="H39" s="16" t="s">
        <v>24</v>
      </c>
    </row>
    <row r="40" spans="1:8" x14ac:dyDescent="0.2">
      <c r="A40" s="29" t="s">
        <v>37</v>
      </c>
      <c r="B40" s="10" t="s">
        <v>38</v>
      </c>
      <c r="C40" s="4" t="s">
        <v>13</v>
      </c>
      <c r="D40" s="29">
        <f>E40+G40</f>
        <v>169</v>
      </c>
      <c r="E40" s="16">
        <v>112</v>
      </c>
      <c r="F40" s="16" t="s">
        <v>24</v>
      </c>
      <c r="G40" s="16">
        <v>57</v>
      </c>
      <c r="H40" s="16"/>
    </row>
    <row r="41" spans="1:8" ht="48" customHeight="1" x14ac:dyDescent="0.2">
      <c r="A41" s="29" t="s">
        <v>53</v>
      </c>
      <c r="B41" s="14" t="s">
        <v>74</v>
      </c>
      <c r="C41" s="8">
        <v>21.896337160000002</v>
      </c>
      <c r="D41" s="5" t="s">
        <v>13</v>
      </c>
      <c r="E41" s="5" t="s">
        <v>13</v>
      </c>
      <c r="F41" s="5" t="s">
        <v>13</v>
      </c>
      <c r="G41" s="5" t="s">
        <v>13</v>
      </c>
      <c r="H41" s="5" t="s">
        <v>13</v>
      </c>
    </row>
    <row r="42" spans="1:8" ht="30" customHeight="1" x14ac:dyDescent="0.2">
      <c r="A42" s="29">
        <v>10</v>
      </c>
      <c r="B42" s="14" t="s">
        <v>75</v>
      </c>
      <c r="C42" s="8">
        <v>19</v>
      </c>
      <c r="D42" s="5" t="s">
        <v>13</v>
      </c>
      <c r="E42" s="5" t="s">
        <v>13</v>
      </c>
      <c r="F42" s="5" t="s">
        <v>13</v>
      </c>
      <c r="G42" s="5" t="s">
        <v>13</v>
      </c>
      <c r="H42" s="5" t="s">
        <v>13</v>
      </c>
    </row>
    <row r="43" spans="1:8" ht="28.5" customHeight="1" x14ac:dyDescent="0.2">
      <c r="A43" s="29">
        <v>11</v>
      </c>
      <c r="B43" s="14" t="s">
        <v>56</v>
      </c>
      <c r="C43" s="29">
        <v>24.1</v>
      </c>
      <c r="D43" s="29" t="s">
        <v>13</v>
      </c>
      <c r="E43" s="29" t="s">
        <v>13</v>
      </c>
      <c r="F43" s="29" t="s">
        <v>13</v>
      </c>
      <c r="G43" s="29" t="s">
        <v>13</v>
      </c>
      <c r="H43" s="29" t="s">
        <v>13</v>
      </c>
    </row>
    <row r="44" spans="1:8" ht="18" customHeight="1" x14ac:dyDescent="0.2">
      <c r="A44" s="29">
        <v>12</v>
      </c>
      <c r="B44" s="9" t="s">
        <v>57</v>
      </c>
      <c r="C44" s="5">
        <v>0</v>
      </c>
      <c r="D44" s="5">
        <f>D46+D47+D48+D50+D51+D52+D53+D54+D55+D56+D57</f>
        <v>5020</v>
      </c>
      <c r="E44" s="5">
        <f>E46+E48+E51+E52+E53+E54+E55+E56+E57</f>
        <v>1440.5000000000002</v>
      </c>
      <c r="F44" s="5">
        <f>F46+F48+F50+F52+F53+F54+F56</f>
        <v>1265.2</v>
      </c>
      <c r="G44" s="5">
        <f>G46+G47+G48+G50+G51+G52+G53+G54+G55+G56+G57</f>
        <v>1640.9</v>
      </c>
      <c r="H44" s="5">
        <f>H48+H53</f>
        <v>673.40000000000009</v>
      </c>
    </row>
    <row r="45" spans="1:8" ht="24" customHeight="1" x14ac:dyDescent="0.2">
      <c r="A45" s="29"/>
      <c r="B45" s="9" t="s">
        <v>12</v>
      </c>
      <c r="C45" s="16" t="s">
        <v>13</v>
      </c>
      <c r="D45" s="29" t="s">
        <v>13</v>
      </c>
      <c r="E45" s="16" t="s">
        <v>13</v>
      </c>
      <c r="F45" s="16" t="s">
        <v>13</v>
      </c>
      <c r="G45" s="16" t="s">
        <v>13</v>
      </c>
      <c r="H45" s="16" t="s">
        <v>13</v>
      </c>
    </row>
    <row r="46" spans="1:8" ht="22.5" customHeight="1" x14ac:dyDescent="0.2">
      <c r="A46" s="29" t="s">
        <v>14</v>
      </c>
      <c r="B46" s="9" t="s">
        <v>15</v>
      </c>
      <c r="C46" s="16"/>
      <c r="D46" s="29">
        <f>E46+F46+G46</f>
        <v>662.6</v>
      </c>
      <c r="E46" s="16">
        <v>209.6</v>
      </c>
      <c r="F46" s="16">
        <v>213</v>
      </c>
      <c r="G46" s="16">
        <v>240</v>
      </c>
      <c r="H46" s="16"/>
    </row>
    <row r="47" spans="1:8" ht="24.75" customHeight="1" x14ac:dyDescent="0.2">
      <c r="A47" s="29" t="s">
        <v>16</v>
      </c>
      <c r="B47" s="9" t="s">
        <v>17</v>
      </c>
      <c r="C47" s="16"/>
      <c r="D47" s="29">
        <v>36.4</v>
      </c>
      <c r="E47" s="16" t="s">
        <v>24</v>
      </c>
      <c r="F47" s="16"/>
      <c r="G47" s="16">
        <v>36.4</v>
      </c>
      <c r="H47" s="16"/>
    </row>
    <row r="48" spans="1:8" ht="21.75" customHeight="1" x14ac:dyDescent="0.2">
      <c r="A48" s="29" t="s">
        <v>18</v>
      </c>
      <c r="B48" s="10" t="s">
        <v>19</v>
      </c>
      <c r="C48" s="16"/>
      <c r="D48" s="29">
        <f>E48+F48+G48+H48</f>
        <v>773.4</v>
      </c>
      <c r="E48" s="16">
        <v>10.6</v>
      </c>
      <c r="F48" s="16">
        <v>108.5</v>
      </c>
      <c r="G48" s="16">
        <v>145.69999999999999</v>
      </c>
      <c r="H48" s="16">
        <v>508.6</v>
      </c>
    </row>
    <row r="49" spans="1:8" ht="34.5" customHeight="1" x14ac:dyDescent="0.2">
      <c r="A49" s="29" t="s">
        <v>20</v>
      </c>
      <c r="B49" s="10" t="s">
        <v>21</v>
      </c>
      <c r="C49" s="16"/>
      <c r="D49" s="29" t="s">
        <v>24</v>
      </c>
      <c r="E49" s="16"/>
      <c r="F49" s="16"/>
      <c r="G49" s="16" t="s">
        <v>24</v>
      </c>
      <c r="H49" s="16"/>
    </row>
    <row r="50" spans="1:8" ht="15" customHeight="1" x14ac:dyDescent="0.2">
      <c r="A50" s="29" t="s">
        <v>22</v>
      </c>
      <c r="B50" s="10" t="s">
        <v>23</v>
      </c>
      <c r="C50" s="16"/>
      <c r="D50" s="29">
        <f>F50+G50</f>
        <v>49.3</v>
      </c>
      <c r="E50" s="16" t="s">
        <v>24</v>
      </c>
      <c r="F50" s="16">
        <v>46.5</v>
      </c>
      <c r="G50" s="16">
        <v>2.8</v>
      </c>
      <c r="H50" s="16"/>
    </row>
    <row r="51" spans="1:8" ht="24.75" customHeight="1" x14ac:dyDescent="0.2">
      <c r="A51" s="29" t="s">
        <v>25</v>
      </c>
      <c r="B51" s="10" t="s">
        <v>26</v>
      </c>
      <c r="C51" s="16"/>
      <c r="D51" s="29">
        <f>E51+G51</f>
        <v>147.1</v>
      </c>
      <c r="E51" s="16">
        <v>56.5</v>
      </c>
      <c r="F51" s="16" t="s">
        <v>24</v>
      </c>
      <c r="G51" s="16">
        <v>90.6</v>
      </c>
      <c r="H51" s="16"/>
    </row>
    <row r="52" spans="1:8" ht="22.5" customHeight="1" x14ac:dyDescent="0.2">
      <c r="A52" s="29" t="s">
        <v>27</v>
      </c>
      <c r="B52" s="9" t="s">
        <v>28</v>
      </c>
      <c r="C52" s="16"/>
      <c r="D52" s="29">
        <f>E52+F52+G52</f>
        <v>1813.2000000000003</v>
      </c>
      <c r="E52" s="16">
        <v>584.20000000000005</v>
      </c>
      <c r="F52" s="16">
        <v>504.6</v>
      </c>
      <c r="G52" s="16">
        <v>724.4</v>
      </c>
      <c r="H52" s="16"/>
    </row>
    <row r="53" spans="1:8" ht="19.5" customHeight="1" x14ac:dyDescent="0.2">
      <c r="A53" s="29" t="s">
        <v>29</v>
      </c>
      <c r="B53" s="9" t="s">
        <v>30</v>
      </c>
      <c r="C53" s="16"/>
      <c r="D53" s="29">
        <f>E53+F53+G53+H53</f>
        <v>1117.3</v>
      </c>
      <c r="E53" s="16">
        <v>324.5</v>
      </c>
      <c r="F53" s="16">
        <v>348</v>
      </c>
      <c r="G53" s="16">
        <v>280</v>
      </c>
      <c r="H53" s="16">
        <v>164.8</v>
      </c>
    </row>
    <row r="54" spans="1:8" ht="20.25" customHeight="1" x14ac:dyDescent="0.2">
      <c r="A54" s="29" t="s">
        <v>31</v>
      </c>
      <c r="B54" s="9" t="s">
        <v>73</v>
      </c>
      <c r="C54" s="16"/>
      <c r="D54" s="29">
        <f>E54+F54+G54</f>
        <v>125.5</v>
      </c>
      <c r="E54" s="16">
        <v>88.5</v>
      </c>
      <c r="F54" s="16">
        <v>28.4</v>
      </c>
      <c r="G54" s="16">
        <v>8.6</v>
      </c>
      <c r="H54" s="16"/>
    </row>
    <row r="55" spans="1:8" ht="24.75" customHeight="1" x14ac:dyDescent="0.2">
      <c r="A55" s="29" t="s">
        <v>33</v>
      </c>
      <c r="B55" s="10" t="s">
        <v>34</v>
      </c>
      <c r="C55" s="16"/>
      <c r="D55" s="29">
        <f>E55+G55</f>
        <v>73.2</v>
      </c>
      <c r="E55" s="16">
        <v>9.4</v>
      </c>
      <c r="F55" s="16"/>
      <c r="G55" s="16">
        <v>63.8</v>
      </c>
      <c r="H55" s="16"/>
    </row>
    <row r="56" spans="1:8" ht="22.5" x14ac:dyDescent="0.2">
      <c r="A56" s="29" t="s">
        <v>35</v>
      </c>
      <c r="B56" s="10" t="s">
        <v>36</v>
      </c>
      <c r="C56" s="16"/>
      <c r="D56" s="29">
        <f>E56+F56+G56</f>
        <v>47.1</v>
      </c>
      <c r="E56" s="16">
        <v>24.5</v>
      </c>
      <c r="F56" s="16">
        <v>16.2</v>
      </c>
      <c r="G56" s="16">
        <v>6.4</v>
      </c>
      <c r="H56" s="16" t="s">
        <v>24</v>
      </c>
    </row>
    <row r="57" spans="1:8" ht="14.25" customHeight="1" x14ac:dyDescent="0.2">
      <c r="A57" s="29" t="s">
        <v>37</v>
      </c>
      <c r="B57" s="15" t="s">
        <v>38</v>
      </c>
      <c r="C57" s="18"/>
      <c r="D57" s="29">
        <f>E57+G57</f>
        <v>174.89999999999998</v>
      </c>
      <c r="E57" s="18">
        <v>132.69999999999999</v>
      </c>
      <c r="F57" s="18" t="s">
        <v>24</v>
      </c>
      <c r="G57" s="18">
        <v>42.2</v>
      </c>
      <c r="H57" s="18"/>
    </row>
    <row r="58" spans="1:8" x14ac:dyDescent="0.2">
      <c r="A58" s="32">
        <v>13</v>
      </c>
      <c r="B58" s="9" t="s">
        <v>58</v>
      </c>
      <c r="C58" s="5"/>
      <c r="D58" s="5">
        <v>41486</v>
      </c>
      <c r="E58" s="5">
        <v>102923</v>
      </c>
      <c r="F58" s="5">
        <v>201031</v>
      </c>
      <c r="G58" s="5">
        <v>53340</v>
      </c>
      <c r="H58" s="5">
        <v>57392</v>
      </c>
    </row>
    <row r="59" spans="1:8" ht="16.5" customHeight="1" x14ac:dyDescent="0.2">
      <c r="A59" s="33" t="s">
        <v>59</v>
      </c>
      <c r="B59" s="12" t="s">
        <v>60</v>
      </c>
      <c r="C59" s="19" t="s">
        <v>13</v>
      </c>
      <c r="D59" s="19" t="s">
        <v>13</v>
      </c>
      <c r="E59" s="19" t="s">
        <v>13</v>
      </c>
      <c r="F59" s="19" t="s">
        <v>13</v>
      </c>
      <c r="G59" s="19" t="s">
        <v>13</v>
      </c>
      <c r="H59" s="20" t="s">
        <v>13</v>
      </c>
    </row>
    <row r="60" spans="1:8" ht="23.25" customHeight="1" x14ac:dyDescent="0.2">
      <c r="A60" s="29"/>
      <c r="B60" s="11" t="s">
        <v>61</v>
      </c>
      <c r="C60" s="20"/>
      <c r="D60" s="19">
        <v>-269</v>
      </c>
      <c r="E60" s="20">
        <v>-280</v>
      </c>
      <c r="F60" s="20">
        <v>0</v>
      </c>
      <c r="G60" s="20">
        <v>11</v>
      </c>
      <c r="H60" s="20">
        <v>0</v>
      </c>
    </row>
    <row r="61" spans="1:8" ht="11.25" customHeight="1" x14ac:dyDescent="0.2">
      <c r="A61" s="29" t="s">
        <v>62</v>
      </c>
      <c r="B61" s="9" t="s">
        <v>63</v>
      </c>
      <c r="C61" s="16"/>
      <c r="D61" s="19">
        <f>E61+F61+G61</f>
        <v>82263</v>
      </c>
      <c r="E61" s="16">
        <v>69595</v>
      </c>
      <c r="F61" s="16">
        <v>3101</v>
      </c>
      <c r="G61" s="16">
        <v>9567</v>
      </c>
      <c r="H61" s="16">
        <v>0</v>
      </c>
    </row>
    <row r="62" spans="1:8" x14ac:dyDescent="0.2">
      <c r="A62" s="29" t="s">
        <v>64</v>
      </c>
      <c r="B62" s="9" t="s">
        <v>65</v>
      </c>
      <c r="C62" s="16"/>
      <c r="D62" s="19">
        <f>E62+F62+G62</f>
        <v>4528</v>
      </c>
      <c r="E62" s="16">
        <v>3759</v>
      </c>
      <c r="F62" s="16">
        <v>639</v>
      </c>
      <c r="G62" s="16">
        <v>130</v>
      </c>
      <c r="H62" s="16">
        <v>0</v>
      </c>
    </row>
    <row r="63" spans="1:8" ht="15.75" customHeight="1" x14ac:dyDescent="0.2">
      <c r="A63" s="29" t="s">
        <v>66</v>
      </c>
      <c r="B63" s="13" t="s">
        <v>67</v>
      </c>
      <c r="C63" s="4"/>
      <c r="D63" s="16">
        <v>3293</v>
      </c>
      <c r="E63" s="16">
        <v>3293</v>
      </c>
      <c r="F63" s="16">
        <v>0</v>
      </c>
      <c r="G63" s="16">
        <v>0</v>
      </c>
      <c r="H63" s="16">
        <v>0</v>
      </c>
    </row>
    <row r="64" spans="1:8" ht="18" customHeight="1" x14ac:dyDescent="0.2">
      <c r="A64" s="26">
        <v>14</v>
      </c>
      <c r="B64" s="26" t="s">
        <v>68</v>
      </c>
      <c r="C64" s="26" t="s">
        <v>13</v>
      </c>
      <c r="D64" s="26">
        <v>32.700000000000003</v>
      </c>
      <c r="E64" s="26"/>
      <c r="F64" s="26"/>
      <c r="G64" s="26"/>
      <c r="H64" s="26"/>
    </row>
    <row r="65" spans="1:8" ht="11.25" customHeight="1" x14ac:dyDescent="0.2">
      <c r="A65" s="27" t="s">
        <v>69</v>
      </c>
      <c r="B65" s="27"/>
      <c r="C65" s="27"/>
      <c r="D65" s="27"/>
      <c r="E65" s="27"/>
      <c r="F65" s="27"/>
      <c r="G65" s="27"/>
      <c r="H65" s="27"/>
    </row>
  </sheetData>
  <sheetProtection selectLockedCells="1"/>
  <mergeCells count="3">
    <mergeCell ref="F4:H4"/>
    <mergeCell ref="B2:G2"/>
    <mergeCell ref="F1:H1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Приложение 1 </vt:lpstr>
      <vt:lpstr>2022 Приложение 2 </vt:lpstr>
      <vt:lpstr>'2021 Приложение 1 '!Область_печати</vt:lpstr>
      <vt:lpstr>'2022 Приложение 2 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2023-09-08T12:49:29Z</dcterms:modified>
</cp:coreProperties>
</file>